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1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19176" windowHeight="7107" activeTab="6" tabRatio="906"/>
  </bookViews>
  <sheets>
    <sheet name="全市一般公共预算收入" sheetId="1" r:id="rId2"/>
    <sheet name="全市一般公共预算支出" sheetId="2" r:id="rId3"/>
    <sheet name="全市一般公共预算基本支出" sheetId="3" r:id="rId4"/>
    <sheet name="全市一般公共预算收支平衡表" sheetId="4" r:id="rId5"/>
    <sheet name="市本级一般公共预算收入" sheetId="5" r:id="rId6"/>
    <sheet name="市本级一般公共预算支出" sheetId="6" r:id="rId7"/>
    <sheet name="市本级一般公共预算政府预算基本支出" sheetId="7" r:id="rId8"/>
    <sheet name="市本级一般公共预算收支平衡表" sheetId="8" r:id="rId9"/>
    <sheet name="省对攀枝花市税返和转移支付补助预算表" sheetId="19" r:id="rId10"/>
    <sheet name="市对区税返和转移支付补助预算表" sheetId="20" r:id="rId11"/>
    <sheet name="全市基金收入" sheetId="9" r:id="rId12"/>
    <sheet name="全市政府性基金支出" sheetId="10" r:id="rId13"/>
    <sheet name="市本级基金收入" sheetId="11" r:id="rId14"/>
    <sheet name="市本级基金支出" sheetId="12" r:id="rId15"/>
    <sheet name="省对市政府性基金转移支付预算表" sheetId="21" r:id="rId16"/>
    <sheet name="全市国有资本经营预算收入预算表" sheetId="22" r:id="rId17"/>
    <sheet name="全市国有资本经营预算支出预算（草案）表" sheetId="23" r:id="rId18"/>
    <sheet name="全市国有资本经营预算收支平衡表" sheetId="13" r:id="rId19"/>
    <sheet name="市本级国有资本经营预算收入预算表" sheetId="24" r:id="rId20"/>
    <sheet name="市本级国有资本经营预算支出预算表" sheetId="25" r:id="rId21"/>
    <sheet name="市本级国有资本经营预算平衡表" sheetId="14" r:id="rId22"/>
    <sheet name="全市及市本级社保基金收入预算" sheetId="15" r:id="rId23"/>
    <sheet name="全市及市本级社保基金预算支出" sheetId="16" r:id="rId24"/>
    <sheet name="2020年攀枝花市财政收入预算表" sheetId="17" r:id="rId25"/>
    <sheet name="2020年攀枝花市财政支出预算表" sheetId="18" r:id="rId26"/>
    <sheet name="2020年政府一般债务限额及余额预算 表" sheetId="26" r:id="rId27"/>
    <sheet name="2020年地方政府专项债务限额及余额预算情况表" sheetId="28" r:id="rId28"/>
    <sheet name="2019年度本地区和本级地方政府债券发行及还本付息情况表" sheetId="29" r:id="rId29"/>
    <sheet name="2020年地方政府债券发行及还本付息预算表" sheetId="30" r:id="rId30"/>
    <sheet name="2020年度攀枝花地方政府债券使用安排表" sheetId="31" r:id="rId31"/>
  </sheets>
  <definedNames>
    <definedName name="sadgafasfd">#N/A</definedName>
    <definedName name="dfasggasf">#N/A</definedName>
    <definedName name="Print_Area_MI">#REF!</definedName>
    <definedName name="生产列9">#REF!</definedName>
    <definedName name="生产列8">#REF!</definedName>
    <definedName name="生产列7">#REF!</definedName>
    <definedName name="ffdfdsaafds">#N/A</definedName>
    <definedName name="生产列6">#REF!</definedName>
    <definedName name="dsaasagf">#N/A</definedName>
    <definedName name="ajgfdajfajd">#N/A</definedName>
    <definedName name="生产列5">#REF!</definedName>
    <definedName name="asfdfdw">#N/A</definedName>
    <definedName name="ddagagsgdsa">#N/A</definedName>
    <definedName name="生产列4">#REF!</definedName>
    <definedName name="生产列3">#REF!</definedName>
    <definedName name="生产列2">#REF!</definedName>
    <definedName name="jdfajsfdj">#N/A</definedName>
    <definedName name="生产列1">#REF!</definedName>
    <definedName name="safdafsd">#N/A</definedName>
    <definedName name="dsccc">#N/A</definedName>
    <definedName name="asdgf">#N/A</definedName>
    <definedName name="sfsadd">#N/A</definedName>
    <definedName name="djjdjjd">#N/A</definedName>
    <definedName name="kl">#REF!</definedName>
    <definedName name="daggaga">#N/A</definedName>
    <definedName name="gasdgfasgas">#N/A</definedName>
    <definedName name="asdga">#N/A</definedName>
    <definedName name="dsgafsafd">#N/A</definedName>
    <definedName name="生产期123">#REF!</definedName>
    <definedName name="djfjdsaj">#N/A</definedName>
    <definedName name="sadfaffdas">#N/A</definedName>
    <definedName name="asdg\">#N/A</definedName>
    <definedName name="sdfasfdaga">#N/A</definedName>
    <definedName name="sdfadsfxf">#N/A</definedName>
    <definedName name="sgdadsfwd">#N/A</definedName>
    <definedName name="sdd">#N/A</definedName>
    <definedName name="asfsfga">#N/A</definedName>
    <definedName name="djfajdsf">#N/A</definedName>
    <definedName name="dgah">#N/A</definedName>
    <definedName name="sddfsadgas">#N/A</definedName>
    <definedName name="dsafdsafdsa">#N/A</definedName>
    <definedName name="asdgha">#N/A</definedName>
    <definedName name="asda">#N/A</definedName>
    <definedName name="sdgasfa">#N/A</definedName>
    <definedName name="dsffdsafdas">#N/A</definedName>
    <definedName name="gfagajfas">#N/A</definedName>
    <definedName name="asdfas">#N/A</definedName>
    <definedName name="agasdgaksdk">#N/A</definedName>
    <definedName name="sdfas">#N/A</definedName>
    <definedName name="sadgafasdd">#N/A</definedName>
    <definedName name="djfjdafjas">#N/A</definedName>
    <definedName name="sadgafsdwa">#N/A</definedName>
    <definedName name="类型">#REF!</definedName>
    <definedName name="地区名称">#REF!</definedName>
    <definedName name="sadsaga">#N/A</definedName>
    <definedName name="fjajsfdja">#N/A</definedName>
    <definedName name="dgafk">#N/A</definedName>
    <definedName name="汇率">#REF!</definedName>
    <definedName name="_xlnm.Print_Titles">#N/A</definedName>
    <definedName name="ssfafag">#N/A</definedName>
    <definedName name="dfwaa">#N/A</definedName>
    <definedName name="dddsagsa">#N/A</definedName>
    <definedName name="dgafsj">#N/A</definedName>
    <definedName name="_Order2">255</definedName>
    <definedName name="_Order1">255</definedName>
    <definedName name="sdgfw">#N/A</definedName>
    <definedName name="\z">#REF!</definedName>
    <definedName name="sdgaasd">#N/A</definedName>
    <definedName name="生产期9">#REF!</definedName>
    <definedName name="生产期8">#REF!</definedName>
    <definedName name="\w">#REF!</definedName>
    <definedName name="生产期7">#REF!</definedName>
    <definedName name="asdfkaskfda">#N/A</definedName>
    <definedName name="生产期6">#REF!</definedName>
    <definedName name="生产期5">#REF!</definedName>
    <definedName name="dghadfha">#N/A</definedName>
    <definedName name="生产期4">#REF!</definedName>
    <definedName name="asjfda">#N/A</definedName>
    <definedName name="dsfdcc">#N/A</definedName>
    <definedName name="生产期3">#REF!</definedName>
    <definedName name="dsagasfwq">#N/A</definedName>
    <definedName name="生产期2">#REF!</definedName>
    <definedName name="dsgadsfa">#N/A</definedName>
    <definedName name="\q">#REF!</definedName>
    <definedName name="生产期1">#REF!</definedName>
    <definedName name="sadjfajfds">#N/A</definedName>
    <definedName name="sdgadsfasf">#N/A</definedName>
    <definedName name="sdgdasfasdf">#N/A</definedName>
    <definedName name="sdgasdf">#N/A</definedName>
    <definedName name="asdgasfd">#N/A</definedName>
    <definedName name="dddsaga">#N/A</definedName>
    <definedName name="dgasdhf">#N/A</definedName>
    <definedName name="dsggassddd">#N/A</definedName>
    <definedName name="处室">#REF!</definedName>
    <definedName name="基金类型">#REF!</definedName>
    <definedName name="철구사업본부">#REF!</definedName>
    <definedName name="전">#REF!</definedName>
    <definedName name="dsadsafag">#N/A</definedName>
    <definedName name="dsfkadskf">#N/A</definedName>
    <definedName name="djfjdsafjs">#N/A</definedName>
    <definedName name="dsaffdsa">#N/A</definedName>
    <definedName name="sdafg">#N/A</definedName>
    <definedName name="bizhong">#REF!</definedName>
    <definedName name="dssasaww">#N/A</definedName>
    <definedName name="dsafdfdgas">#N/A</definedName>
    <definedName name="dsagagw">#N/A</definedName>
    <definedName name="dsdsaddsa">#N/A</definedName>
    <definedName name="gagssd">#N/A</definedName>
    <definedName name="asgafaf">#N/A</definedName>
    <definedName name="科目">#REF!</definedName>
    <definedName name="dddd">#REF!</definedName>
    <definedName name="jdjfadsjf">#N/A</definedName>
    <definedName name="asdfasf">#N/A</definedName>
    <definedName name="dghadhf">#N/A</definedName>
    <definedName name="基金处室">#REF!</definedName>
    <definedName name="fdsfdsafdfdsa">#N/A</definedName>
    <definedName name="fdsfdsafdcdx">#N/A</definedName>
    <definedName name="sadgfsafda">#N/A</definedName>
    <definedName name="jjgajsdfjasd">#N/A</definedName>
    <definedName name="ABD">#REF!</definedName>
    <definedName name="ABC">#REF!</definedName>
    <definedName name="asgasfda">#N/A</definedName>
    <definedName name="fdsafdsfdsafdsa">#N/A</definedName>
    <definedName name="dsdsagggf">#N/A</definedName>
    <definedName name="财政供养">#REF!</definedName>
    <definedName name="saagasf">#N/A</definedName>
    <definedName name="四季度">#REF!</definedName>
    <definedName name="dgasdfa">#N/A</definedName>
    <definedName name="_123">OFFSET(#REF!,,,COUNTA(#REF!)-1)</definedName>
    <definedName name="dsgasdf">#N/A</definedName>
    <definedName name="dsfasf">#N/A</definedName>
    <definedName name="dsfwfxx">#N/A</definedName>
    <definedName name="dsfdsaga">#N/A</definedName>
    <definedName name="ddsass">#N/A</definedName>
    <definedName name="dsadshf">#N/A</definedName>
    <definedName name="fjsldkfjsdljflsdkjf">#REF!</definedName>
    <definedName name="dsagqf">#N/A</definedName>
    <definedName name="sdfdasdf">#N/A</definedName>
    <definedName name="dasdfasd">#N/A</definedName>
    <definedName name="fsa">#N/A</definedName>
    <definedName name="aaa">#REF!</definedName>
    <definedName name="sheng">#REF!</definedName>
    <definedName name="基金科目">#REF!</definedName>
    <definedName name="sadffdag">#N/A</definedName>
    <definedName name="sgafax">#N/A</definedName>
    <definedName name="fsafsdfdsa">#N/A</definedName>
    <definedName name="asgasfdaf">#N/A</definedName>
    <definedName name="dsgdsagfdsag">#N/A</definedName>
    <definedName name="dfaxc">#N/A</definedName>
    <definedName name="AccessDatabase">"D:\文_件\省长专项\2000省长专项审批.mdb"</definedName>
    <definedName name="sadfasdf">#N/A</definedName>
    <definedName name="gafsafas">#N/A</definedName>
    <definedName name="sdfasdg">#N/A</definedName>
    <definedName name="dgadsfd">#N/A</definedName>
    <definedName name="sdfsdafaw">#N/A</definedName>
    <definedName name="金额">#REF!</definedName>
    <definedName name="sdfkasfka">#N/A</definedName>
    <definedName name="dsgdas">#N/A</definedName>
    <definedName name="fsafffdsfdsa">#N/A</definedName>
    <definedName name="sdfascx">#N/A</definedName>
    <definedName name="北京市行政区划">#REF!</definedName>
    <definedName name="fjafjs">#N/A</definedName>
    <definedName name="还有">#REF!</definedName>
    <definedName name="sfdsafdsaafds">#N/A</definedName>
    <definedName name="drafd">#N/A</definedName>
    <definedName name="fjdajsdjfa">#N/A</definedName>
    <definedName name="fdsafdsafdsa">#N/A</definedName>
    <definedName name="kgak">#N/A</definedName>
    <definedName name="asdgasdfc">#N/A</definedName>
    <definedName name="区划">#REF!</definedName>
    <definedName name="asdgas">#N/A</definedName>
    <definedName name="sdsfccxxx">#N/A</definedName>
    <definedName name="dgkgfkdsafka">#N/A</definedName>
    <definedName name="data">#REF!</definedName>
    <definedName name="dfadfsfds">#N/A</definedName>
    <definedName name="dd">#N/A</definedName>
    <definedName name="ddad">#N/A</definedName>
    <definedName name="da">#N/A</definedName>
    <definedName name="sgasdfwf">#N/A</definedName>
    <definedName name="dsjgakdsf">#N/A</definedName>
    <definedName name="dfadsas">#N/A</definedName>
    <definedName name="dsfag">#N/A</definedName>
    <definedName name="dfjajsfd">#N/A</definedName>
    <definedName name="sfdsafdfdsa">#N/A</definedName>
    <definedName name="saffdsafdsafds">#N/A</definedName>
    <definedName name="生产期20">#REF!</definedName>
    <definedName name="agsdsawae">#N/A</definedName>
    <definedName name="database3">#REF!</definedName>
    <definedName name="dfadsaf">#N/A</definedName>
    <definedName name="database2">#REF!</definedName>
    <definedName name="dsdaa">#N/A</definedName>
    <definedName name="基金金额">#REF!</definedName>
    <definedName name="全额差额比例">#REF!</definedName>
    <definedName name="djfjadsfja">#N/A</definedName>
    <definedName name="dsfacx">#N/A</definedName>
    <definedName name="주택사업본부">#REF!</definedName>
    <definedName name="ddd">#REF!</definedName>
    <definedName name="asdgadsfa">#N/A</definedName>
    <definedName name="_xlnm._FilterDatabase">#REF!</definedName>
    <definedName name="sgasfwa">#N/A</definedName>
    <definedName name="生产期19">#REF!</definedName>
    <definedName name="生产期18">#REF!</definedName>
    <definedName name="a">#REF!</definedName>
    <definedName name="生产期17">#REF!</definedName>
    <definedName name="生产期16">#REF!</definedName>
    <definedName name="生产期15">#REF!</definedName>
    <definedName name="adsdsaas">#N/A</definedName>
    <definedName name="aaaagfdsafsd">#N/A</definedName>
    <definedName name="dsagas">#N/A</definedName>
    <definedName name="生产期11">#REF!</definedName>
    <definedName name="adsafs">#N/A</definedName>
    <definedName name="kkkk">#REF!</definedName>
    <definedName name="sgasgda">#N/A</definedName>
    <definedName name="fjjafsjaj">#N/A</definedName>
    <definedName name="asgasfdsad">#N/A</definedName>
    <definedName name="sadgasfdwad">#N/A</definedName>
    <definedName name="dadaf">#N/A</definedName>
    <definedName name="dsgagas">#N/A</definedName>
    <definedName name="ddsadafs">#N/A</definedName>
    <definedName name="sgafwa">#N/A</definedName>
    <definedName name="sdgasd">#N/A</definedName>
    <definedName name="sagasdfasdf">#N/A</definedName>
    <definedName name="sdgafs">#N/A</definedName>
    <definedName name="kdfkasj">#N/A</definedName>
    <definedName name="sagafafd">#N/A</definedName>
    <definedName name="sgasdfasd">#N/A</definedName>
    <definedName name="county">#REF!</definedName>
    <definedName name="djllfjasfd">#N/A</definedName>
    <definedName name="生产期">#REF!</definedName>
    <definedName name="djfajdsfj">#N/A</definedName>
    <definedName name="asfdfdsfdsg">#N/A</definedName>
    <definedName name="asdgadsf">#N/A</definedName>
    <definedName name="sdgdaga">#N/A</definedName>
    <definedName name="sdsaaa">#N/A</definedName>
    <definedName name="sadfas">#N/A</definedName>
    <definedName name="dsafdfdsfds">#N/A</definedName>
    <definedName name="xxxx">#REF!</definedName>
    <definedName name="生产列20">#REF!</definedName>
    <definedName name="dsadsadsa">#N/A</definedName>
    <definedName name="dads">#N/A</definedName>
    <definedName name="djfadsjf">#N/A</definedName>
    <definedName name="aa">#REF!</definedName>
    <definedName name="hhhh">#REF!</definedName>
    <definedName name="djfjdafsja">#N/A</definedName>
    <definedName name="dfasfw">#N/A</definedName>
    <definedName name="dsggasfd">#N/A</definedName>
    <definedName name="fdsafdsafdsfdsa">#N/A</definedName>
    <definedName name="gadsfawe">#N/A</definedName>
    <definedName name="sdfasdgas">#N/A</definedName>
    <definedName name="sdgasdfasfd">#N/A</definedName>
    <definedName name="dsffadsgad">#N/A</definedName>
    <definedName name="sagadfx">#N/A</definedName>
    <definedName name="ggasfdasf">#N/A</definedName>
    <definedName name="位次d">#REF!</definedName>
    <definedName name="生产列19">#REF!</definedName>
    <definedName name="djfjadsjfw">#N/A</definedName>
    <definedName name="生产列17">#REF!</definedName>
    <definedName name="生产列16">#REF!</definedName>
    <definedName name="生产列15">#REF!</definedName>
    <definedName name="生产列11">#REF!</definedName>
    <definedName name="\zz">#REF!</definedName>
    <definedName name="asdgfdsafa">#N/A</definedName>
    <definedName name="dsfggsa">#N/A</definedName>
    <definedName name="_xlnm.Print_Area">#REF!</definedName>
    <definedName name="djjjafjas">#N/A</definedName>
    <definedName name="qqqqqqqqqqqqqqqqqqqqqqq">#REF!</definedName>
    <definedName name="addsdsads">#N/A</definedName>
    <definedName name="_xlnm._FilterDatabase" localSheetId="1" hidden="1">'全市一般公共预算支出'!A4:D1288</definedName>
    <definedName name="_xlnm._FilterDatabase" localSheetId="11" hidden="1">'全市政府性基金支出'!A4:D249</definedName>
  </definedNames>
  <calcPr calcId="145621"/>
</workbook>
</file>

<file path=xl/sharedStrings.xml><?xml version="1.0" encoding="utf-8"?>
<sst xmlns="http://schemas.openxmlformats.org/spreadsheetml/2006/main" count="4174" uniqueCount="1764">
  <si>
    <t>2020年攀枝花市一般公共预算收入（草案）表</t>
  </si>
  <si>
    <t>项目</t>
  </si>
  <si>
    <t>上年完成数</t>
  </si>
  <si>
    <t>预算数</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</si>
  <si>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</si>
  <si>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</si>
  <si>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</si>
  <si>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</si>
  <si>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</si>
  <si>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</si>
  <si>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</si>
  <si>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</si>
  <si>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</si>
  <si>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</si>
  <si>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</si>
  <si>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</si>
  <si>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</si>
  <si>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</si>
  <si>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</si>
  <si>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r>
      <rPr>
        <sz val="10.0"/>
        <color rgb="FF000000"/>
        <rFont val="宋体"/>
        <charset val="134"/>
      </rPr>
      <t xml:space="preserve"> </t>
    </r>
    <r>
      <rPr>
        <sz val="10.0"/>
        <color rgb="FF000000"/>
        <rFont val="宋体"/>
        <charset val="134"/>
      </rPr>
      <t xml:space="preserve">   </t>
    </r>
    <r>
      <rPr>
        <sz val="10.0"/>
        <color rgb="FF000000"/>
        <rFont val="宋体"/>
        <charset val="134"/>
      </rPr>
      <t>环境保护税</t>
    </r>
    <phoneticPr fontId="0" type="noConversion"/>
  </si>
  <si>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</si>
  <si>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</si>
  <si>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</si>
  <si>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</si>
  <si>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</si>
  <si>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</si>
  <si>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政府住房基金收入</t>
  </si>
  <si>
    <t xml:space="preserve">    其他收入</t>
  </si>
  <si>
    <t>公共财政收入合计</t>
  </si>
  <si>
    <t>地方政府一般债券转贷收入</t>
  </si>
  <si>
    <t xml:space="preserve">    一般新增地方政府债券收入</t>
  </si>
  <si>
    <t xml:space="preserve">    一般置换债券收入</t>
  </si>
  <si>
    <t>转移性收入</t>
  </si>
  <si>
    <t xml:space="preserve">  上级补助收入</t>
  </si>
  <si>
    <t xml:space="preserve">     返还性收入</t>
  </si>
  <si>
    <t xml:space="preserve">       消费税和增值税税收返还收入</t>
  </si>
  <si>
    <t xml:space="preserve">       所得税基数返还收入</t>
  </si>
  <si>
    <t xml:space="preserve">       成品油价格和税收返还收入</t>
  </si>
  <si>
    <t xml:space="preserve">       增值税“五五分享”税收返还</t>
  </si>
  <si>
    <t xml:space="preserve">       其他税收返还收入</t>
  </si>
  <si>
    <t xml:space="preserve">    一般性转移支付补助收入</t>
  </si>
  <si>
    <t xml:space="preserve">       均衡性转移支付补助收入</t>
  </si>
  <si>
    <t xml:space="preserve">       固定数额补助收入</t>
  </si>
  <si>
    <t xml:space="preserve">       其他各项一般性转移支付及结算补助收入</t>
  </si>
  <si>
    <t>调入资金</t>
  </si>
  <si>
    <t>动用预算稳定调节基金</t>
  </si>
  <si>
    <t>收入合计</t>
  </si>
  <si>
    <t>省预通知专项转移支付收入</t>
  </si>
  <si>
    <t>收入总计</t>
  </si>
  <si>
    <t>2020年攀枝花市一般公共预算支出（草案)表</t>
  </si>
  <si>
    <t>单位:万元</t>
  </si>
  <si>
    <t>科目编码</t>
  </si>
  <si>
    <t>预算科目</t>
  </si>
  <si>
    <t>金额</t>
  </si>
  <si>
    <t>其中：上级财政预通知专项补助资金</t>
  </si>
  <si>
    <t xml:space="preserve">  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</si>
  <si>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</si>
  <si>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</si>
  <si>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</si>
  <si>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</si>
  <si>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</si>
  <si>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</si>
  <si>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</si>
  <si>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</si>
  <si>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</si>
  <si>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</si>
  <si>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</si>
  <si>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</si>
  <si>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</si>
  <si>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</si>
  <si>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</si>
  <si>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</si>
  <si>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</si>
  <si>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</si>
  <si>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</si>
  <si>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</si>
  <si>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</si>
  <si>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</si>
  <si>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</si>
  <si>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</si>
  <si>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</si>
  <si>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</si>
  <si>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</si>
  <si>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</si>
  <si>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</si>
  <si>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</si>
  <si>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应对气象变化管理事务</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</si>
  <si>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</si>
  <si>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</si>
  <si>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</si>
  <si>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</si>
  <si>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</si>
  <si>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</si>
  <si>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</si>
  <si>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</si>
  <si>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</si>
  <si>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</si>
  <si>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</si>
  <si>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</si>
  <si>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</si>
  <si>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</si>
  <si>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</si>
  <si>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</si>
  <si>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</si>
  <si>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</si>
  <si>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</si>
  <si>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</si>
  <si>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</si>
  <si>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</si>
  <si>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</si>
  <si>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</si>
  <si>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</si>
  <si>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</si>
  <si>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</si>
  <si>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</si>
  <si>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</si>
  <si>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</si>
  <si>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</si>
  <si>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</si>
  <si>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</si>
  <si>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</si>
  <si>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</si>
  <si>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</si>
  <si>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</si>
  <si>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</si>
  <si>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</si>
  <si>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</si>
  <si>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</si>
  <si>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</si>
  <si>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</si>
  <si>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中央巡视</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</si>
  <si>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</si>
  <si>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</si>
  <si>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</si>
  <si>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</si>
  <si>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</si>
  <si>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</si>
  <si>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</si>
  <si>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</si>
  <si>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</si>
  <si>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</si>
  <si>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</si>
  <si>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</si>
  <si>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</si>
  <si>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</si>
  <si>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</si>
  <si>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</si>
  <si>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</si>
  <si>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</si>
  <si>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</si>
  <si>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</si>
  <si>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</si>
  <si>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</si>
  <si>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</si>
  <si>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</si>
  <si>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</si>
  <si>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</si>
  <si>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</si>
  <si>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</si>
  <si>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</si>
  <si>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</si>
  <si>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</si>
  <si>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</si>
  <si>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</si>
  <si>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</si>
  <si>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</si>
  <si>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</si>
  <si>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</si>
  <si>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</si>
  <si>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</si>
  <si>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</si>
  <si>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</si>
  <si>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</si>
  <si>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</si>
  <si>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</si>
  <si>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</si>
  <si>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</si>
  <si>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</si>
  <si>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</si>
  <si>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</si>
  <si>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</si>
  <si>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</si>
  <si>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</si>
  <si>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</si>
  <si>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市场监督管理专项</t>
  </si>
  <si>
    <t xml:space="preserve">      市场监管执法</t>
  </si>
  <si>
    <t xml:space="preserve">      消费者权益保护</t>
  </si>
  <si>
    <t xml:space="preserve">      价格监督检查</t>
  </si>
  <si>
    <t xml:space="preserve">      标准化管理</t>
  </si>
  <si>
    <t xml:space="preserve">      药品事务</t>
  </si>
  <si>
    <t xml:space="preserve">      医疗器械事务</t>
  </si>
  <si>
    <t xml:space="preserve">      化妆品事务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</si>
  <si>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</si>
  <si>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</si>
  <si>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</si>
  <si>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</si>
  <si>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</si>
  <si>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</si>
  <si>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国防支出</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</si>
  <si>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</si>
  <si>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</si>
  <si>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</si>
  <si>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</si>
  <si>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</si>
  <si>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</si>
  <si>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</si>
  <si>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</si>
  <si>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</si>
  <si>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</si>
  <si>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</si>
  <si>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</si>
  <si>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</si>
  <si>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</si>
  <si>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</si>
  <si>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</si>
  <si>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</si>
  <si>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</si>
  <si>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</si>
  <si>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</si>
  <si>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</si>
  <si>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</si>
  <si>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</si>
  <si>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</si>
  <si>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</si>
  <si>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</si>
  <si>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</si>
  <si>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</si>
  <si>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</si>
  <si>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</si>
  <si>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</si>
  <si>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</si>
  <si>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</si>
  <si>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</si>
  <si>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</si>
  <si>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</si>
  <si>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</si>
  <si>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</si>
  <si>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</si>
  <si>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</si>
  <si>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</si>
  <si>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</si>
  <si>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</si>
  <si>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</si>
  <si>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</si>
  <si>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</si>
  <si>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</si>
  <si>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</si>
  <si>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</si>
  <si>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</si>
  <si>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</si>
  <si>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</si>
  <si>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</si>
  <si>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</si>
  <si>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</si>
  <si>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</si>
  <si>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</si>
  <si>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</si>
  <si>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</si>
  <si>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</si>
  <si>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</si>
  <si>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</si>
  <si>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</si>
  <si>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</si>
  <si>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</si>
  <si>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</si>
  <si>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</si>
  <si>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</si>
  <si>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</si>
  <si>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</si>
  <si>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</si>
  <si>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</si>
  <si>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</si>
  <si>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</si>
  <si>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</si>
  <si>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</si>
  <si>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</si>
  <si>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</si>
  <si>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</si>
  <si>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</si>
  <si>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</si>
  <si>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</si>
  <si>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</si>
  <si>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</si>
  <si>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</si>
  <si>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</si>
  <si>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</si>
  <si>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</si>
  <si>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</si>
  <si>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</si>
  <si>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</si>
  <si>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</si>
  <si>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</si>
  <si>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</si>
  <si>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</si>
  <si>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</si>
  <si>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</si>
  <si>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</si>
  <si>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</si>
  <si>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</si>
  <si>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</si>
  <si>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</si>
  <si>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</si>
  <si>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</si>
  <si>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</si>
  <si>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</si>
  <si>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</si>
  <si>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</si>
  <si>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</si>
  <si>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</si>
  <si>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</si>
  <si>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</si>
  <si>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</si>
  <si>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</si>
  <si>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</si>
  <si>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</si>
  <si>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</si>
  <si>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</si>
  <si>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</si>
  <si>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</si>
  <si>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</si>
  <si>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</si>
  <si>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</si>
  <si>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</si>
  <si>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</si>
  <si>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</si>
  <si>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</si>
  <si>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</si>
  <si>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</si>
  <si>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</si>
  <si>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</si>
  <si>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</si>
  <si>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</si>
  <si>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</si>
  <si>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</si>
  <si>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</si>
  <si>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</si>
  <si>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</si>
  <si>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</si>
  <si>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</si>
  <si>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</si>
  <si>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</si>
  <si>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</si>
  <si>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</si>
  <si>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</si>
  <si>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</si>
  <si>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</si>
  <si>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</si>
  <si>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</si>
  <si>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</si>
  <si>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</si>
  <si>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</si>
  <si>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</si>
  <si>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</si>
  <si>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</si>
  <si>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</si>
  <si>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</si>
  <si>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</si>
  <si>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</si>
  <si>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</si>
  <si>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</si>
  <si>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</si>
  <si>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</si>
  <si>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</si>
  <si>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</si>
  <si>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</si>
  <si>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</si>
  <si>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</si>
  <si>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</si>
  <si>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</si>
  <si>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</si>
  <si>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</si>
  <si>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旅游行业业务管理</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</si>
  <si>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</si>
  <si>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</si>
  <si>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</si>
  <si>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</si>
  <si>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</si>
  <si>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</si>
  <si>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</si>
  <si>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</si>
  <si>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</si>
  <si>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</si>
  <si>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</si>
  <si>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</si>
  <si>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</si>
  <si>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</si>
  <si>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</si>
  <si>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</si>
  <si>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</si>
  <si>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</si>
  <si>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</si>
  <si>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</si>
  <si>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</si>
  <si>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</si>
  <si>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</si>
  <si>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监测监管</t>
  </si>
  <si>
    <t xml:space="preserve">      其他广播电视支出</t>
  </si>
  <si>
    <t xml:space="preserve">    其他文化体育与传媒支出</t>
  </si>
  <si>
    <t xml:space="preserve">      宣传文化发展专项支出</t>
  </si>
  <si>
    <t xml:space="preserve">      文化产业发展专项支出</t>
  </si>
  <si>
    <t xml:space="preserve">      其他文化体育与传媒支出</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</si>
  <si>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</si>
  <si>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</si>
  <si>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</si>
  <si>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</si>
  <si>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</si>
  <si>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</si>
  <si>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</si>
  <si>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</si>
  <si>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</si>
  <si>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</si>
  <si>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</si>
  <si>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</si>
  <si>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民间组织管理</t>
  </si>
  <si>
    <t xml:space="preserve">      行政区划和地名管理</t>
  </si>
  <si>
    <t xml:space="preserve">      基层政权和社区建设</t>
  </si>
  <si>
    <t xml:space="preserve">      其他民政管理事务支出</t>
  </si>
  <si>
    <t xml:space="preserve">    补充全国社会保障基金</t>
  </si>
  <si>
    <t xml:space="preserve">      用一般公共预算补充基金</t>
  </si>
  <si>
    <t xml:space="preserve">    行政事业单位离退休</t>
  </si>
  <si>
    <t xml:space="preserve">      归口管理的行政单位离退休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</si>
  <si>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</si>
  <si>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</si>
  <si>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</si>
  <si>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</si>
  <si>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</si>
  <si>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</si>
  <si>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</si>
  <si>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</si>
  <si>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</si>
  <si>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</si>
  <si>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</si>
  <si>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</si>
  <si>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</si>
  <si>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</si>
  <si>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</si>
  <si>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</si>
  <si>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</si>
  <si>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</si>
  <si>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</si>
  <si>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</si>
  <si>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</si>
  <si>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</si>
  <si>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</si>
  <si>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</si>
  <si>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</si>
  <si>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</si>
  <si>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</si>
  <si>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</si>
  <si>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</si>
  <si>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</si>
  <si>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</si>
  <si>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</si>
  <si>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</si>
  <si>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</si>
  <si>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</si>
  <si>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</si>
  <si>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</si>
  <si>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</si>
  <si>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</si>
  <si>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</si>
  <si>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</si>
  <si>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</si>
  <si>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</si>
  <si>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</si>
  <si>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</si>
  <si>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</si>
  <si>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</si>
  <si>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</si>
  <si>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</si>
  <si>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</si>
  <si>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</si>
  <si>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</si>
  <si>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</si>
  <si>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</si>
  <si>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</si>
  <si>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</si>
  <si>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</si>
  <si>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</si>
  <si>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</si>
  <si>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</si>
  <si>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</si>
  <si>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</si>
  <si>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</si>
  <si>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</si>
  <si>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</si>
  <si>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</si>
  <si>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</si>
  <si>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</si>
  <si>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</si>
  <si>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</si>
  <si>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</si>
  <si>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</si>
  <si>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</si>
  <si>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</si>
  <si>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</si>
  <si>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</si>
  <si>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</si>
  <si>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</si>
  <si>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</si>
  <si>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</si>
  <si>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</si>
  <si>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</si>
  <si>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</si>
  <si>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</si>
  <si>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</si>
  <si>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</si>
  <si>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</si>
  <si>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</si>
  <si>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</si>
  <si>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</si>
  <si>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</si>
  <si>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</si>
  <si>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</si>
  <si>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</si>
  <si>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</si>
  <si>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</si>
  <si>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</si>
  <si>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</si>
  <si>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</si>
  <si>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</si>
  <si>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</si>
  <si>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</si>
  <si>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</si>
  <si>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</si>
  <si>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</si>
  <si>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</si>
  <si>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</si>
  <si>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</si>
  <si>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</si>
  <si>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</si>
  <si>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</si>
  <si>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</si>
  <si>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</si>
  <si>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</si>
  <si>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</si>
  <si>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</si>
  <si>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</si>
  <si>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</si>
  <si>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</si>
  <si>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</si>
  <si>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</si>
  <si>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</si>
  <si>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</si>
  <si>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</si>
  <si>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</si>
  <si>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</si>
  <si>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</si>
  <si>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</si>
  <si>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</si>
  <si>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</si>
  <si>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</si>
  <si>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</si>
  <si>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</si>
  <si>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</si>
  <si>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</si>
  <si>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</si>
  <si>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</si>
  <si>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</si>
  <si>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</si>
  <si>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</si>
  <si>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</si>
  <si>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</si>
  <si>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</si>
  <si>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</si>
  <si>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</si>
  <si>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</si>
  <si>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</si>
  <si>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</si>
  <si>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</si>
  <si>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</si>
  <si>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</si>
  <si>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</si>
  <si>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</si>
  <si>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</si>
  <si>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</si>
  <si>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</si>
  <si>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</si>
  <si>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</si>
  <si>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</si>
  <si>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</si>
  <si>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</si>
  <si>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</si>
  <si>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</si>
  <si>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</si>
  <si>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</si>
  <si>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</si>
  <si>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</si>
  <si>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</si>
  <si>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</si>
  <si>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</si>
  <si>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</si>
  <si>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</si>
  <si>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</si>
  <si>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</si>
  <si>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</si>
  <si>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</si>
  <si>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</si>
  <si>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</si>
  <si>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</si>
  <si>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</si>
  <si>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</si>
  <si>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</si>
  <si>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</si>
  <si>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</si>
  <si>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</si>
  <si>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</si>
  <si>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</si>
  <si>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</si>
  <si>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</si>
  <si>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</si>
  <si>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</si>
  <si>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</si>
  <si>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</si>
  <si>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</si>
  <si>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</si>
  <si>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</si>
  <si>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</si>
  <si>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</si>
  <si>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</si>
  <si>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</si>
  <si>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</si>
  <si>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</si>
  <si>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</si>
  <si>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</si>
  <si>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</si>
  <si>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</si>
  <si>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</si>
  <si>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</si>
  <si>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</si>
  <si>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</si>
  <si>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</si>
  <si>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</si>
  <si>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</si>
  <si>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</si>
  <si>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</si>
  <si>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</si>
  <si>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</si>
  <si>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</si>
  <si>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</si>
  <si>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</si>
  <si>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</si>
  <si>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</si>
  <si>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</si>
  <si>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</si>
  <si>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</si>
  <si>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</si>
  <si>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</si>
  <si>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</si>
  <si>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 xml:space="preserve">  农林水支出</t>
  </si>
  <si>
    <t xml:space="preserve">    农业</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</si>
  <si>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</si>
  <si>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</si>
  <si>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</si>
  <si>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</si>
  <si>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</si>
  <si>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</si>
  <si>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</si>
  <si>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</si>
  <si>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</si>
  <si>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</si>
  <si>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</si>
  <si>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</si>
  <si>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</si>
  <si>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</si>
  <si>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</si>
  <si>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</si>
  <si>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</si>
  <si>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</si>
  <si>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</si>
  <si>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</si>
  <si>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其他农业支出</t>
  </si>
  <si>
    <t xml:space="preserve">    林业和草原</t>
  </si>
  <si>
    <t xml:space="preserve">      事业机构</t>
  </si>
  <si>
    <t xml:space="preserve">      森林培育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</si>
  <si>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</si>
  <si>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</si>
  <si>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</si>
  <si>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</si>
  <si>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</si>
  <si>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</si>
  <si>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</si>
  <si>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</si>
  <si>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</si>
  <si>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</si>
  <si>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</si>
  <si>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</si>
  <si>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</si>
  <si>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</si>
  <si>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防灾减灾</t>
  </si>
  <si>
    <t xml:space="preserve">      国家公园</t>
  </si>
  <si>
    <t xml:space="preserve">      草原管理</t>
  </si>
  <si>
    <t xml:space="preserve">      行业业务管理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</si>
  <si>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</si>
  <si>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</si>
  <si>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</si>
  <si>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</si>
  <si>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</si>
  <si>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</si>
  <si>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</si>
  <si>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</si>
  <si>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</si>
  <si>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</si>
  <si>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</si>
  <si>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</si>
  <si>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</si>
  <si>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</si>
  <si>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</si>
  <si>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</si>
  <si>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</si>
  <si>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</si>
  <si>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</si>
  <si>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</si>
  <si>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</si>
  <si>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</si>
  <si>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</si>
  <si>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</si>
  <si>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</si>
  <si>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</si>
  <si>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</si>
  <si>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</si>
  <si>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</si>
  <si>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</si>
  <si>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</si>
  <si>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</si>
  <si>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</si>
  <si>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</si>
  <si>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</si>
  <si>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</si>
  <si>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</si>
  <si>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</si>
  <si>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</si>
  <si>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</si>
  <si>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</si>
  <si>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</si>
  <si>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</si>
  <si>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</si>
  <si>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</si>
  <si>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</si>
  <si>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</si>
  <si>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</si>
  <si>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</si>
  <si>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</si>
  <si>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</si>
  <si>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</si>
  <si>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</si>
  <si>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</si>
  <si>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</si>
  <si>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</si>
  <si>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</si>
  <si>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</si>
  <si>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</si>
  <si>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</si>
  <si>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</si>
  <si>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</si>
  <si>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</si>
  <si>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</si>
  <si>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</si>
  <si>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</si>
  <si>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</si>
  <si>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</si>
  <si>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</si>
  <si>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</si>
  <si>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</si>
  <si>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</si>
  <si>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</si>
  <si>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</si>
  <si>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</si>
  <si>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</si>
  <si>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</si>
  <si>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</si>
  <si>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</si>
  <si>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</si>
  <si>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</si>
  <si>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</si>
  <si>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</si>
  <si>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</si>
  <si>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</si>
  <si>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</si>
  <si>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</si>
  <si>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</si>
  <si>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</si>
  <si>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</si>
  <si>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</si>
  <si>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</si>
  <si>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</si>
  <si>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</si>
  <si>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</si>
  <si>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</si>
  <si>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</si>
  <si>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</si>
  <si>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</si>
  <si>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</si>
  <si>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</si>
  <si>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</si>
  <si>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</si>
  <si>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</si>
  <si>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</si>
  <si>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</si>
  <si>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</si>
  <si>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</si>
  <si>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</si>
  <si>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</si>
  <si>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</si>
  <si>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</si>
  <si>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</si>
  <si>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</si>
  <si>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</si>
  <si>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</si>
  <si>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</si>
  <si>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</si>
  <si>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</si>
  <si>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</si>
  <si>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</si>
  <si>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</si>
  <si>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</si>
  <si>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</si>
  <si>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</si>
  <si>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</si>
  <si>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</si>
  <si>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</si>
  <si>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</si>
  <si>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</si>
  <si>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</si>
  <si>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</si>
  <si>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</si>
  <si>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</si>
  <si>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</si>
  <si>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</si>
  <si>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</si>
  <si>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</si>
  <si>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</si>
  <si>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</si>
  <si>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</si>
  <si>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</si>
  <si>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</si>
  <si>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</si>
  <si>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</si>
  <si>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t>
  </si>
  <si>
    <t xml:space="preserve">      黄金事务</t>
  </si>
  <si>
    <t xml:space="preserve">      技术改造支出</t>
  </si>
  <si>
    <t xml:space="preserve">      中药材扶持资金支出</t>
  </si>
  <si>
    <t xml:space="preserve">      重点产业振兴和技术改造项目贷款贴息</t>
  </si>
  <si>
    <t xml:space="preserve">      其他资源勘探信息等支出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</si>
  <si>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</si>
  <si>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</si>
  <si>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</si>
  <si>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</si>
  <si>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</si>
  <si>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</si>
  <si>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</si>
  <si>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</si>
  <si>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</si>
  <si>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</si>
  <si>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</si>
  <si>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</si>
  <si>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</si>
  <si>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</si>
  <si>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</si>
  <si>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</si>
  <si>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</si>
  <si>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</si>
  <si>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</si>
  <si>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</si>
  <si>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</si>
  <si>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</si>
  <si>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</si>
  <si>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其他金融支出</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</si>
  <si>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</si>
  <si>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</si>
  <si>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</si>
  <si>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</si>
  <si>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</si>
  <si>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</si>
  <si>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</si>
  <si>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</si>
  <si>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</si>
  <si>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</si>
  <si>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</si>
  <si>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</si>
  <si>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</si>
  <si>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</si>
  <si>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</si>
  <si>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</si>
  <si>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</si>
  <si>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</si>
  <si>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</si>
  <si>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</si>
  <si>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</si>
  <si>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</si>
  <si>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</si>
  <si>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</si>
  <si>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</si>
  <si>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</si>
  <si>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</si>
  <si>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</si>
  <si>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</si>
  <si>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</si>
  <si>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</si>
  <si>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</si>
  <si>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</si>
  <si>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</si>
  <si>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</si>
  <si>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</si>
  <si>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</si>
  <si>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</si>
  <si>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</si>
  <si>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</si>
  <si>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</si>
  <si>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</si>
  <si>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</si>
  <si>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</si>
  <si>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</si>
  <si>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</si>
  <si>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</si>
  <si>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</si>
  <si>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</si>
  <si>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</si>
  <si>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</si>
  <si>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</si>
  <si>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</si>
  <si>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</si>
  <si>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</si>
  <si>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</si>
  <si>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</si>
  <si>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</si>
  <si>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</si>
  <si>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</si>
  <si>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</si>
  <si>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</si>
  <si>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</si>
  <si>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</si>
  <si>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</si>
  <si>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</si>
  <si>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</si>
  <si>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</si>
  <si>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</si>
  <si>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</si>
  <si>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</si>
  <si>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</si>
  <si>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</si>
  <si>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</si>
  <si>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</si>
  <si>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</si>
  <si>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</si>
  <si>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</si>
  <si>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</si>
  <si>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</si>
  <si>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</si>
  <si>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</si>
  <si>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</si>
  <si>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</si>
  <si>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</si>
  <si>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</si>
  <si>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</si>
  <si>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</si>
  <si>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</si>
  <si>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</si>
  <si>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</si>
  <si>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</si>
  <si>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</si>
  <si>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</si>
  <si>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</si>
  <si>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</si>
  <si>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</si>
  <si>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</si>
  <si>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</si>
  <si>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</si>
  <si>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</si>
  <si>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</si>
  <si>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</si>
  <si>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</si>
  <si>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</si>
  <si>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</si>
  <si>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</si>
  <si>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</si>
  <si>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</si>
  <si>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</si>
  <si>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</si>
  <si>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</si>
  <si>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</si>
  <si>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</si>
  <si>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</si>
  <si>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</si>
  <si>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</si>
  <si>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</si>
  <si>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</si>
  <si>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</si>
  <si>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</si>
  <si>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</si>
  <si>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</si>
  <si>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</si>
  <si>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</si>
  <si>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</si>
  <si>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</si>
  <si>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</si>
  <si>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</si>
  <si>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</si>
  <si>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</si>
  <si>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</si>
  <si>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</si>
  <si>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</si>
  <si>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</si>
  <si>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</si>
  <si>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</si>
  <si>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</si>
  <si>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</si>
  <si>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</si>
  <si>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</si>
  <si>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</si>
  <si>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</si>
  <si>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</si>
  <si>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</si>
  <si>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</si>
  <si>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</si>
  <si>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</si>
  <si>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</si>
  <si>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其他自然灾害生活救助支出</t>
  </si>
  <si>
    <t xml:space="preserve">    其他灾害防治及应急管理支出</t>
  </si>
  <si>
    <t xml:space="preserve">  预备费</t>
  </si>
  <si>
    <t xml:space="preserve">  其他支出</t>
  </si>
  <si>
    <t xml:space="preserve">      其他支出</t>
  </si>
  <si>
    <t xml:space="preserve">  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</si>
  <si>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</si>
  <si>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</si>
  <si>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</si>
  <si>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</si>
  <si>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</si>
  <si>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</si>
  <si>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地方政府一般债务发行费用支出</t>
  </si>
  <si>
    <t>地方一般公共预算支出合计</t>
  </si>
  <si>
    <t>援助其他地区支出</t>
  </si>
  <si>
    <t>地方政府一般债券还本支出</t>
  </si>
  <si>
    <t xml:space="preserve">   地方政府一般债券还本支出</t>
  </si>
  <si>
    <t xml:space="preserve">   地方政府其他一般债务还本支出</t>
  </si>
  <si>
    <t>地方政府一般债券转贷支出</t>
  </si>
  <si>
    <t xml:space="preserve">   一般新增地方政府债券转贷支出</t>
  </si>
  <si>
    <t xml:space="preserve">   一般置换债券转贷支出</t>
  </si>
  <si>
    <t>上解上级支出</t>
  </si>
  <si>
    <t>安排预算稳定调节基金</t>
  </si>
  <si>
    <t>调出资金</t>
  </si>
  <si>
    <t>结转下年支出</t>
  </si>
  <si>
    <t>支出总计</t>
  </si>
  <si>
    <t>2020年攀枝花市一般公共预算基本支出(草案)表</t>
  </si>
  <si>
    <t>单位：万元</t>
  </si>
  <si>
    <t>经济分类科目</t>
  </si>
  <si>
    <t>执行数</t>
  </si>
  <si>
    <t>一、机关工资福利支出</t>
  </si>
  <si>
    <t xml:space="preserve">        工资奖金津补贴</t>
  </si>
  <si>
    <t xml:space="preserve">        社会保障缴费</t>
  </si>
  <si>
    <t xml:space="preserve">        住房公积金</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</si>
  <si>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</si>
  <si>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</si>
  <si>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</si>
  <si>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</si>
  <si>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</si>
  <si>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</si>
  <si>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</si>
  <si>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</si>
  <si>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</si>
  <si>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</si>
  <si>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</si>
  <si>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</si>
  <si>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</si>
  <si>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房屋建筑物构建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</si>
  <si>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</si>
  <si>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</si>
  <si>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</si>
  <si>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</si>
  <si>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</si>
  <si>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</si>
  <si>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</si>
  <si>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</si>
  <si>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</si>
  <si>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商品和福利支出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</si>
  <si>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</si>
  <si>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</si>
  <si>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</si>
  <si>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</si>
  <si>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</si>
  <si>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</si>
  <si>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</si>
  <si>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</si>
  <si>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</si>
  <si>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</si>
  <si>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</si>
  <si>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</si>
  <si>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</si>
  <si>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</si>
  <si>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</si>
  <si>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</si>
  <si>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</si>
  <si>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</si>
  <si>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</si>
  <si>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</si>
  <si>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</si>
  <si>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</si>
  <si>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</si>
  <si>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</si>
  <si>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</si>
  <si>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</si>
  <si>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</si>
  <si>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</si>
  <si>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</si>
  <si>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</si>
  <si>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</si>
  <si>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</si>
  <si>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</si>
  <si>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十四、预备费及预留</t>
  </si>
  <si>
    <t xml:space="preserve">        预备费</t>
  </si>
  <si>
    <t xml:space="preserve">        预留</t>
  </si>
  <si>
    <t>十五、其他支出</t>
  </si>
  <si>
    <t xml:space="preserve">        赠与</t>
  </si>
  <si>
    <t xml:space="preserve">        国家赔偿费用支出</t>
  </si>
  <si>
    <t xml:space="preserve">        对民间非盈利组织和群众性自治组织补贴</t>
  </si>
  <si>
    <t xml:space="preserve">        其他支出</t>
  </si>
  <si>
    <t>合计</t>
  </si>
  <si>
    <t>2020年攀枝花市一般公共预算收支平衡表</t>
  </si>
  <si>
    <t>一般公共预算收入</t>
  </si>
  <si>
    <t>一般公共预算支出</t>
  </si>
  <si>
    <t>上级补助收入</t>
  </si>
  <si>
    <t>补助下级支出</t>
  </si>
  <si>
    <t xml:space="preserve">  返还性收入</t>
  </si>
  <si>
    <t xml:space="preserve">  返还性支出</t>
  </si>
  <si>
    <t xml:space="preserve">  一般性转移支付收入</t>
  </si>
  <si>
    <t xml:space="preserve">  一般性转移支付支出</t>
  </si>
  <si>
    <t xml:space="preserve">  专项转移支付收入</t>
  </si>
  <si>
    <t xml:space="preserve">  专项转移支付支出</t>
  </si>
  <si>
    <t>下级上解收入</t>
  </si>
  <si>
    <t xml:space="preserve">  体制上解收入</t>
  </si>
  <si>
    <t xml:space="preserve">  体制上解支出</t>
  </si>
  <si>
    <t xml:space="preserve">  出口退税专项上解收入</t>
  </si>
  <si>
    <t xml:space="preserve">  出口退税专项上解支出</t>
  </si>
  <si>
    <t xml:space="preserve">  成品油价格和税费改革专项上解收入</t>
  </si>
  <si>
    <t xml:space="preserve">  成品油价格和税费改革专项上解支出</t>
  </si>
  <si>
    <t xml:space="preserve">  专项上解收入</t>
  </si>
  <si>
    <t xml:space="preserve">  专项上解支出</t>
  </si>
  <si>
    <t xml:space="preserve">调入资金   </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</si>
  <si>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</si>
  <si>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</si>
  <si>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</si>
  <si>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</si>
  <si>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</si>
  <si>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</si>
  <si>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</si>
  <si>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</si>
  <si>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</si>
  <si>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</si>
  <si>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</si>
  <si>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</si>
  <si>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</si>
  <si>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</si>
  <si>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</si>
  <si>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</si>
  <si>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</si>
  <si>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</si>
  <si>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</si>
  <si>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</si>
  <si>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</si>
  <si>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</si>
  <si>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</si>
  <si>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</si>
  <si>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</si>
  <si>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增设预算周转金</t>
  </si>
  <si>
    <t>国债转贷资金上年结余</t>
  </si>
  <si>
    <t>拨付国债转贷资金数</t>
  </si>
  <si>
    <t>国债转贷转补助数</t>
  </si>
  <si>
    <t>国债转贷资金结余</t>
  </si>
  <si>
    <t>接受其他地区援助收入</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</si>
  <si>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</si>
  <si>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</si>
  <si>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</si>
  <si>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</si>
  <si>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</si>
  <si>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</si>
  <si>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省补助计划单列市收入</t>
  </si>
  <si>
    <t>计划单列市上解省支出</t>
  </si>
  <si>
    <t>年终结余</t>
  </si>
  <si>
    <t>减:结转下年的支出</t>
  </si>
  <si>
    <t>净结余</t>
  </si>
  <si>
    <t>收  入  总  计</t>
  </si>
  <si>
    <t>支  出  总  计</t>
  </si>
  <si>
    <t>2020年攀枝花市市本级一般公共预算收入（草案）表</t>
  </si>
  <si>
    <r>
      <rPr>
        <sz val="10.0"/>
        <color rgb="FF000000"/>
        <rFont val="宋体"/>
        <charset val="134"/>
      </rPr>
      <t xml:space="preserve"> </t>
    </r>
    <r>
      <rPr>
        <sz val="10.0"/>
        <color rgb="FF000000"/>
        <rFont val="宋体"/>
        <charset val="134"/>
      </rPr>
      <t xml:space="preserve">   </t>
    </r>
    <r>
      <rPr>
        <sz val="10.0"/>
        <color rgb="FF000000"/>
        <rFont val="宋体"/>
        <charset val="134"/>
      </rPr>
      <t>环境保护税</t>
    </r>
    <phoneticPr fontId="0" type="noConversion"/>
  </si>
  <si>
    <t xml:space="preserve">  从政府性基金调入</t>
  </si>
  <si>
    <t xml:space="preserve">  从国有资本经营调入</t>
  </si>
  <si>
    <t xml:space="preserve">  从其他资金调入</t>
  </si>
  <si>
    <t>2020年攀枝花市市本级一般公共预算支出（草案)表</t>
  </si>
  <si>
    <t>转移性支出</t>
  </si>
  <si>
    <t xml:space="preserve">      消费税和增值税税收返还支出</t>
  </si>
  <si>
    <t xml:space="preserve">      所得税基数返还支出</t>
  </si>
  <si>
    <t xml:space="preserve">      成品油价格和税收返还支出</t>
  </si>
  <si>
    <t xml:space="preserve">      其他税收返还支出</t>
  </si>
  <si>
    <t xml:space="preserve">      增值税“五五分享”税收返还支出</t>
  </si>
  <si>
    <t xml:space="preserve">  一般性转移支付</t>
  </si>
  <si>
    <t xml:space="preserve">    均衡性转移支付支出</t>
  </si>
  <si>
    <t xml:space="preserve">    固定数额补助支出</t>
  </si>
  <si>
    <t xml:space="preserve">    其他各项一般性转移支付及结算补助支出</t>
  </si>
  <si>
    <t xml:space="preserve">  专项转移支付</t>
  </si>
  <si>
    <t>2020年攀枝花市市本级一般公共预算基本支出(草案)表</t>
  </si>
  <si>
    <r>
      <rPr>
        <sz val="11.0"/>
        <color rgb="FF000000"/>
        <rFont val="宋体"/>
        <charset val="134"/>
      </rPr>
      <t xml:space="preserve">      </t>
    </r>
    <r>
      <rPr>
        <sz val="11.0"/>
        <color rgb="FF000000"/>
        <rFont val="宋体"/>
        <charset val="134"/>
      </rPr>
      <t xml:space="preserve"> </t>
    </r>
    <r>
      <rPr>
        <sz val="11.0"/>
        <color rgb="FF000000"/>
        <rFont val="宋体"/>
        <charset val="134"/>
      </rPr>
      <t xml:space="preserve"> 会议费</t>
    </r>
    <phoneticPr fontId="0" type="noConversion"/>
  </si>
  <si>
    <t>2020年攀枝花市市本级一般公共预算收支平衡表</t>
  </si>
  <si>
    <t>2020年省对攀枝花税返和转移支付补助预算表</t>
  </si>
  <si>
    <r>
      <rPr/>
      <t xml:space="preserve"> </t>
    </r>
    <r>
      <rPr>
        <b/>
        <sz val="12.0"/>
        <color rgb="FF000000"/>
        <rFont val="宋体"/>
        <charset val="134"/>
      </rPr>
      <t>返还性收入</t>
    </r>
    <phoneticPr fontId="0" type="noConversion"/>
  </si>
  <si>
    <r>
      <rPr/>
      <t xml:space="preserve"> </t>
    </r>
    <r>
      <rPr>
        <sz val="12.0"/>
        <color rgb="FF000000"/>
        <rFont val="宋体"/>
        <charset val="134"/>
      </rPr>
      <t>增值税税收返还收入</t>
    </r>
    <phoneticPr fontId="0" type="noConversion"/>
  </si>
  <si>
    <r>
      <rPr/>
      <t xml:space="preserve"> </t>
    </r>
    <r>
      <rPr>
        <sz val="12.0"/>
        <color rgb="FF000000"/>
        <rFont val="宋体"/>
        <charset val="134"/>
      </rPr>
      <t>消费税税收返还收入</t>
    </r>
    <phoneticPr fontId="0" type="noConversion"/>
  </si>
  <si>
    <r>
      <rPr/>
      <t xml:space="preserve"> </t>
    </r>
    <r>
      <rPr>
        <sz val="12.0"/>
        <color rgb="FF000000"/>
        <rFont val="宋体"/>
        <charset val="134"/>
      </rPr>
      <t>所得税基数返还收入</t>
    </r>
    <phoneticPr fontId="0" type="noConversion"/>
  </si>
  <si>
    <r>
      <rPr/>
      <t xml:space="preserve"> </t>
    </r>
    <r>
      <rPr>
        <sz val="12.0"/>
        <color rgb="FF000000"/>
        <rFont val="宋体"/>
        <charset val="134"/>
      </rPr>
      <t>成品油价格和税收返还收入</t>
    </r>
    <phoneticPr fontId="0" type="noConversion"/>
  </si>
  <si>
    <r>
      <rPr/>
      <t xml:space="preserve"> </t>
    </r>
    <r>
      <rPr>
        <sz val="12.0"/>
        <color rgb="FF000000"/>
        <rFont val="宋体"/>
        <charset val="134"/>
      </rPr>
      <t>其他税收返还收入</t>
    </r>
    <phoneticPr fontId="0" type="noConversion"/>
  </si>
  <si>
    <r>
      <rPr/>
      <t xml:space="preserve"> </t>
    </r>
    <r>
      <rPr>
        <sz val="12.0"/>
        <color rgb="FF000000"/>
        <rFont val="宋体"/>
        <charset val="134"/>
      </rPr>
      <t>增值税</t>
    </r>
    <r>
      <rPr>
        <sz val="12.0"/>
        <color rgb="FF000000"/>
        <rFont val="Times New Roman"/>
        <family val="1"/>
      </rPr>
      <t>“</t>
    </r>
    <r>
      <rPr>
        <sz val="12.0"/>
        <color rgb="FF000000"/>
        <rFont val="宋体"/>
        <charset val="134"/>
      </rPr>
      <t>五五分享</t>
    </r>
    <r>
      <rPr>
        <sz val="12.0"/>
        <color rgb="FF000000"/>
        <rFont val="Times New Roman"/>
        <family val="1"/>
      </rPr>
      <t>”</t>
    </r>
    <r>
      <rPr>
        <sz val="12.0"/>
        <color rgb="FF000000"/>
        <rFont val="宋体"/>
        <charset val="134"/>
      </rPr>
      <t>税收返还收入</t>
    </r>
    <phoneticPr fontId="0" type="noConversion"/>
  </si>
  <si>
    <r>
      <rPr/>
      <t xml:space="preserve"> </t>
    </r>
    <r>
      <rPr>
        <b/>
        <sz val="12.0"/>
        <color rgb="FF000000"/>
        <rFont val="宋体"/>
        <charset val="134"/>
      </rPr>
      <t>一般性转移支付收入</t>
    </r>
    <phoneticPr fontId="0" type="noConversion"/>
  </si>
  <si>
    <r>
      <rPr/>
      <t xml:space="preserve"> </t>
    </r>
    <r>
      <rPr>
        <sz val="12.0"/>
        <color rgb="FF000000"/>
        <rFont val="宋体"/>
        <charset val="134"/>
      </rPr>
      <t>均衡性转移支付收入</t>
    </r>
    <phoneticPr fontId="0" type="noConversion"/>
  </si>
  <si>
    <r>
      <rPr/>
      <t xml:space="preserve"> </t>
    </r>
    <r>
      <rPr>
        <sz val="12.0"/>
        <color rgb="FF000000"/>
        <rFont val="宋体"/>
        <charset val="134"/>
      </rPr>
      <t>县级基本财力保障机制奖补资金收入</t>
    </r>
    <phoneticPr fontId="0" type="noConversion"/>
  </si>
  <si>
    <r>
      <rPr/>
      <t xml:space="preserve"> </t>
    </r>
    <r>
      <rPr>
        <sz val="12.0"/>
        <color rgb="FF000000"/>
        <rFont val="宋体"/>
        <charset val="134"/>
      </rPr>
      <t>结算补助收入</t>
    </r>
    <phoneticPr fontId="0" type="noConversion"/>
  </si>
  <si>
    <r>
      <rPr/>
      <t xml:space="preserve"> </t>
    </r>
    <r>
      <rPr>
        <sz val="12.0"/>
        <color rgb="FF000000"/>
        <rFont val="宋体"/>
        <charset val="134"/>
      </rPr>
      <t>资源枯竭型城市转移支付补助收入</t>
    </r>
    <phoneticPr fontId="0" type="noConversion"/>
  </si>
  <si>
    <r>
      <rPr/>
      <t xml:space="preserve"> </t>
    </r>
    <r>
      <rPr>
        <sz val="12.0"/>
        <color rgb="FF000000"/>
        <rFont val="宋体"/>
        <charset val="134"/>
      </rPr>
      <t>企业事业单位划转补助收入</t>
    </r>
    <phoneticPr fontId="0" type="noConversion"/>
  </si>
  <si>
    <r>
      <rPr/>
      <t xml:space="preserve"> </t>
    </r>
    <r>
      <rPr>
        <sz val="12.0"/>
        <color rgb="FF000000"/>
        <rFont val="宋体"/>
        <charset val="134"/>
      </rPr>
      <t>成品油价格和税费改革转移支付补助收入</t>
    </r>
    <phoneticPr fontId="0" type="noConversion"/>
  </si>
  <si>
    <r>
      <rPr/>
      <t xml:space="preserve"> </t>
    </r>
    <r>
      <rPr>
        <sz val="12.0"/>
        <color rgb="FF000000"/>
        <rFont val="宋体"/>
        <charset val="134"/>
      </rPr>
      <t>固定数额补助收入</t>
    </r>
    <phoneticPr fontId="0" type="noConversion"/>
  </si>
  <si>
    <r>
      <rPr/>
      <t xml:space="preserve"> </t>
    </r>
    <r>
      <rPr>
        <sz val="12.0"/>
        <color rgb="FF000000"/>
        <rFont val="宋体"/>
        <charset val="134"/>
      </rPr>
      <t>其他一般性转移支付收入</t>
    </r>
    <phoneticPr fontId="0" type="noConversion"/>
  </si>
  <si>
    <r>
      <rPr/>
      <t xml:space="preserve"> </t>
    </r>
    <r>
      <rPr>
        <b/>
        <sz val="12.0"/>
        <color rgb="FF000000"/>
        <rFont val="宋体"/>
        <charset val="134"/>
      </rPr>
      <t>专项转移支付收入</t>
    </r>
    <phoneticPr fontId="0" type="noConversion"/>
  </si>
  <si>
    <r>
      <rPr/>
      <t xml:space="preserve"> </t>
    </r>
    <r>
      <rPr>
        <sz val="12.0"/>
        <color rgb="FF000000"/>
        <rFont val="宋体"/>
        <charset val="134"/>
      </rPr>
      <t>一般公共服务支出</t>
    </r>
    <phoneticPr fontId="0" type="noConversion"/>
  </si>
  <si>
    <r>
      <rPr/>
      <t xml:space="preserve"> </t>
    </r>
    <r>
      <rPr>
        <sz val="12.0"/>
        <color rgb="FF000000"/>
        <rFont val="宋体"/>
        <charset val="134"/>
      </rPr>
      <t>公共安全支出</t>
    </r>
    <phoneticPr fontId="0" type="noConversion"/>
  </si>
  <si>
    <r>
      <rPr/>
      <t xml:space="preserve"> </t>
    </r>
    <r>
      <rPr>
        <sz val="12.0"/>
        <color rgb="FF000000"/>
        <rFont val="宋体"/>
        <charset val="134"/>
      </rPr>
      <t>社会保障和就业支出</t>
    </r>
    <phoneticPr fontId="0" type="noConversion"/>
  </si>
  <si>
    <r>
      <rPr/>
      <t xml:space="preserve"> </t>
    </r>
    <r>
      <rPr>
        <sz val="12.0"/>
        <color rgb="FF000000"/>
        <rFont val="宋体"/>
        <charset val="134"/>
      </rPr>
      <t>卫生健康支出</t>
    </r>
    <phoneticPr fontId="0" type="noConversion"/>
  </si>
  <si>
    <r>
      <rPr/>
      <t xml:space="preserve"> </t>
    </r>
    <r>
      <rPr>
        <sz val="12.0"/>
        <color rgb="FF000000"/>
        <rFont val="宋体"/>
        <charset val="134"/>
      </rPr>
      <t>农林水支出</t>
    </r>
    <phoneticPr fontId="0" type="noConversion"/>
  </si>
  <si>
    <r>
      <rPr/>
      <t xml:space="preserve"> </t>
    </r>
    <r>
      <rPr>
        <sz val="12.0"/>
        <color rgb="FF000000"/>
        <rFont val="宋体"/>
        <charset val="134"/>
      </rPr>
      <t>住房保障支出</t>
    </r>
    <phoneticPr fontId="0" type="noConversion"/>
  </si>
  <si>
    <r>
      <rPr/>
      <t xml:space="preserve"> </t>
    </r>
    <r>
      <rPr>
        <sz val="12.0"/>
        <color rgb="FF000000"/>
        <rFont val="宋体"/>
        <charset val="134"/>
      </rPr>
      <t>粮油物资储备支出</t>
    </r>
    <phoneticPr fontId="0" type="noConversion"/>
  </si>
  <si>
    <t>2020年市对区税返和转移支付补助预算表</t>
  </si>
  <si>
    <t>东区</t>
  </si>
  <si>
    <t>西区</t>
  </si>
  <si>
    <t>仁和区</t>
  </si>
  <si>
    <r>
      <rPr/>
      <t xml:space="preserve">    </t>
    </r>
    <r>
      <rPr>
        <b/>
        <sz val="11.0"/>
        <color rgb="FF000000"/>
        <rFont val="宋体"/>
        <charset val="134"/>
      </rPr>
      <t>返还性支出</t>
    </r>
    <phoneticPr fontId="0" type="noConversion"/>
  </si>
  <si>
    <r>
      <rPr/>
      <t xml:space="preserve">        </t>
    </r>
    <r>
      <rPr>
        <sz val="11.0"/>
        <color rgb="FF000000"/>
        <rFont val="宋体"/>
        <charset val="134"/>
      </rPr>
      <t>增值税税收返还收入</t>
    </r>
    <phoneticPr fontId="0" type="noConversion"/>
  </si>
  <si>
    <r>
      <rPr/>
      <t xml:space="preserve">        </t>
    </r>
    <r>
      <rPr>
        <sz val="11.0"/>
        <color rgb="FF000000"/>
        <rFont val="宋体"/>
        <charset val="134"/>
      </rPr>
      <t>消费税和增值税税收返还收入</t>
    </r>
    <phoneticPr fontId="0" type="noConversion"/>
  </si>
  <si>
    <r>
      <rPr/>
      <t xml:space="preserve">        </t>
    </r>
    <r>
      <rPr>
        <sz val="11.0"/>
        <color rgb="FF000000"/>
        <rFont val="宋体"/>
        <charset val="134"/>
      </rPr>
      <t>所得税基数返还收入</t>
    </r>
    <phoneticPr fontId="0" type="noConversion"/>
  </si>
  <si>
    <r>
      <rPr/>
      <t xml:space="preserve">        </t>
    </r>
    <r>
      <rPr>
        <sz val="11.0"/>
        <color rgb="FF000000"/>
        <rFont val="宋体"/>
        <charset val="134"/>
      </rPr>
      <t>成品油价格和税收返还收入</t>
    </r>
    <phoneticPr fontId="0" type="noConversion"/>
  </si>
  <si>
    <r>
      <rPr/>
      <t xml:space="preserve">        </t>
    </r>
    <r>
      <rPr>
        <sz val="11.0"/>
        <color rgb="FF000000"/>
        <rFont val="宋体"/>
        <charset val="134"/>
      </rPr>
      <t>其他税收返还收入</t>
    </r>
    <phoneticPr fontId="0" type="noConversion"/>
  </si>
  <si>
    <r>
      <rPr/>
      <t xml:space="preserve">       </t>
    </r>
    <r>
      <rPr>
        <sz val="11.0"/>
        <color rgb="FF000000"/>
        <rFont val="宋体"/>
        <charset val="134"/>
      </rPr>
      <t>增值税“五五分享”税收返还收入</t>
    </r>
    <phoneticPr fontId="0" type="noConversion"/>
  </si>
  <si>
    <r>
      <rPr/>
      <t xml:space="preserve"> </t>
    </r>
    <r>
      <rPr>
        <b/>
        <sz val="11.0"/>
        <color rgb="FF000000"/>
        <rFont val="宋体"/>
        <charset val="134"/>
      </rPr>
      <t>一般性转移支付支出</t>
    </r>
    <phoneticPr fontId="0" type="noConversion"/>
  </si>
  <si>
    <r>
      <rPr/>
      <t xml:space="preserve">       </t>
    </r>
    <r>
      <rPr>
        <sz val="11.0"/>
        <color rgb="FF000000"/>
        <rFont val="宋体"/>
        <charset val="134"/>
      </rPr>
      <t>均衡性转移支付支出</t>
    </r>
    <phoneticPr fontId="0" type="noConversion"/>
  </si>
  <si>
    <t xml:space="preserve">   县级基本财力保障机制奖补资金支出</t>
  </si>
  <si>
    <r>
      <rPr/>
      <t xml:space="preserve">       </t>
    </r>
    <r>
      <rPr>
        <sz val="11.0"/>
        <color rgb="FF000000"/>
        <rFont val="宋体"/>
        <charset val="134"/>
      </rPr>
      <t>结算补助支出</t>
    </r>
    <phoneticPr fontId="0" type="noConversion"/>
  </si>
  <si>
    <r>
      <rPr/>
      <t xml:space="preserve">      </t>
    </r>
    <r>
      <rPr>
        <sz val="11.0"/>
        <color rgb="FF000000"/>
        <rFont val="宋体"/>
        <charset val="134"/>
      </rPr>
      <t>资源枯竭型城市转移支付补助支出</t>
    </r>
    <phoneticPr fontId="0" type="noConversion"/>
  </si>
  <si>
    <r>
      <rPr/>
      <t xml:space="preserve">      </t>
    </r>
    <r>
      <rPr>
        <sz val="11.0"/>
        <color rgb="FF000000"/>
        <rFont val="宋体"/>
        <charset val="134"/>
      </rPr>
      <t>企业事业单位划转补助支出</t>
    </r>
    <phoneticPr fontId="0" type="noConversion"/>
  </si>
  <si>
    <r>
      <rPr/>
      <t xml:space="preserve">      </t>
    </r>
    <r>
      <rPr>
        <sz val="11.0"/>
        <color rgb="FF000000"/>
        <rFont val="宋体"/>
        <charset val="134"/>
      </rPr>
      <t>固定数额补助支出</t>
    </r>
    <phoneticPr fontId="0" type="noConversion"/>
  </si>
  <si>
    <r>
      <rPr/>
      <t xml:space="preserve">     </t>
    </r>
    <r>
      <rPr>
        <sz val="11.0"/>
        <color rgb="FF000000"/>
        <rFont val="宋体"/>
        <charset val="134"/>
      </rPr>
      <t>其他一般性转移支付支出</t>
    </r>
    <phoneticPr fontId="0" type="noConversion"/>
  </si>
  <si>
    <t>2020年攀枝花市政府性基金收入预算(草案)表</t>
  </si>
  <si>
    <t>预算编码</t>
  </si>
  <si>
    <t>增减%</t>
  </si>
  <si>
    <t>农网还贷资金收入</t>
  </si>
  <si>
    <t>铁路建设基金收入</t>
  </si>
  <si>
    <t>民航发展基金收入</t>
  </si>
  <si>
    <t>海南省高等级公路车辆通行附加费收入</t>
  </si>
  <si>
    <t>港口建设费收入</t>
  </si>
  <si>
    <t>旅游发展基金收入</t>
  </si>
  <si>
    <t>国家电影事业发展专项资金收入</t>
  </si>
  <si>
    <t>国有土地收益基金收入</t>
  </si>
  <si>
    <t>农业土地开发资金收入</t>
  </si>
  <si>
    <t>国有土地使用权出让收入</t>
  </si>
  <si>
    <t>大中型水库移民后期扶持基金收入</t>
  </si>
  <si>
    <t>大中型水库库区基金收入</t>
  </si>
  <si>
    <t>三峡水库库区基金收入</t>
  </si>
  <si>
    <t>中央特别国债经营基金收入</t>
  </si>
  <si>
    <t>中央特别国债经营基金财务收入</t>
  </si>
  <si>
    <t>彩票公益金收入</t>
  </si>
  <si>
    <t>城市基础设施配套费收入</t>
  </si>
  <si>
    <t>小型水库移民扶助基金收入</t>
  </si>
  <si>
    <t>国家重大水利工程建设基金收入</t>
  </si>
  <si>
    <t>车辆通行费</t>
  </si>
  <si>
    <t>核电站乏燃料处理处置基金收入</t>
  </si>
  <si>
    <t>可再生能源电价附加收入</t>
  </si>
  <si>
    <t>船舶油污损害赔偿基金收入</t>
  </si>
  <si>
    <t>废弃电器电子产品处理基金收入</t>
  </si>
  <si>
    <t>污水处理费收入</t>
  </si>
  <si>
    <t>彩票发行机构和彩票销售机构的业务费用</t>
  </si>
  <si>
    <t>其他政府性基金收入</t>
  </si>
  <si>
    <t>政府性基金收入合计</t>
  </si>
  <si>
    <t>地方政府专项债务转贷收入</t>
  </si>
  <si>
    <t xml:space="preserve">    专项新增地方政府债券收入</t>
  </si>
  <si>
    <t xml:space="preserve">    专项置换债券收入</t>
  </si>
  <si>
    <t xml:space="preserve">  政府性基金转移收入</t>
  </si>
  <si>
    <t xml:space="preserve">     政府性基金补助收入</t>
  </si>
  <si>
    <t xml:space="preserve">     下级上解收入</t>
  </si>
  <si>
    <t>上年结余收入</t>
  </si>
  <si>
    <t>政府性基金收入总计</t>
  </si>
  <si>
    <t>2020年攀枝花市政府性基金支出预算（草案）表</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</si>
  <si>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</si>
  <si>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</si>
  <si>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</si>
  <si>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</si>
  <si>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</si>
  <si>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</si>
  <si>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</si>
  <si>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</si>
  <si>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</si>
  <si>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</si>
  <si>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</si>
  <si>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</si>
  <si>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</si>
  <si>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</si>
  <si>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</si>
  <si>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</si>
  <si>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</si>
  <si>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</si>
  <si>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</si>
  <si>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</si>
  <si>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</si>
  <si>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</si>
  <si>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</si>
  <si>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</si>
  <si>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</si>
  <si>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</si>
  <si>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</si>
  <si>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</si>
  <si>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</si>
  <si>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</si>
  <si>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</si>
  <si>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</si>
  <si>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</si>
  <si>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</si>
  <si>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</si>
  <si>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</si>
  <si>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</si>
  <si>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</si>
  <si>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</si>
  <si>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</si>
  <si>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</si>
  <si>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</si>
  <si>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</si>
  <si>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</si>
  <si>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</si>
  <si>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</si>
  <si>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</si>
  <si>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</si>
  <si>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</si>
  <si>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</si>
  <si>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</si>
  <si>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</si>
  <si>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</si>
  <si>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</si>
  <si>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</si>
  <si>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</si>
  <si>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</si>
  <si>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</si>
  <si>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</si>
  <si>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</si>
  <si>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</si>
  <si>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</si>
  <si>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</si>
  <si>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</si>
  <si>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</si>
  <si>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</si>
  <si>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</si>
  <si>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</si>
  <si>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</si>
  <si>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</si>
  <si>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</si>
  <si>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</si>
  <si>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</si>
  <si>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</si>
  <si>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</si>
  <si>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</si>
  <si>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</si>
  <si>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</si>
  <si>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</si>
  <si>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</si>
  <si>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三峡工程后续工作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</si>
  <si>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</si>
  <si>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</si>
  <si>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</si>
  <si>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</si>
  <si>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</si>
  <si>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其他重大水利工程建设基金对应专项债务收入支出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</si>
  <si>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</si>
  <si>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</si>
  <si>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</si>
  <si>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</si>
  <si>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</si>
  <si>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</si>
  <si>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</si>
  <si>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</si>
  <si>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</si>
  <si>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</si>
  <si>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</si>
  <si>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</si>
  <si>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</si>
  <si>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</si>
  <si>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</si>
  <si>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</si>
  <si>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</si>
  <si>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</si>
  <si>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</si>
  <si>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</si>
  <si>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</si>
  <si>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</si>
  <si>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</si>
  <si>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</si>
  <si>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</si>
  <si>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</si>
  <si>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</si>
  <si>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</si>
  <si>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</si>
  <si>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</si>
  <si>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</si>
  <si>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</si>
  <si>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</si>
  <si>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</si>
  <si>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</si>
  <si>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</si>
  <si>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</si>
  <si>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</si>
  <si>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</si>
  <si>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</si>
  <si>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</si>
  <si>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</si>
  <si>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</si>
  <si>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</si>
  <si>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</si>
  <si>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</si>
  <si>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</si>
  <si>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</si>
  <si>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</si>
  <si>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</si>
  <si>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</si>
  <si>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</si>
  <si>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</si>
  <si>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</si>
  <si>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</si>
  <si>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</si>
  <si>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</si>
  <si>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</si>
  <si>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</si>
  <si>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</si>
  <si>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</si>
  <si>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</si>
  <si>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</si>
  <si>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</si>
  <si>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</si>
  <si>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</si>
  <si>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</si>
  <si>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</si>
  <si>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</si>
  <si>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</si>
  <si>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</si>
  <si>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</si>
  <si>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</si>
  <si>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</si>
  <si>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</si>
  <si>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</si>
  <si>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</si>
  <si>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</si>
  <si>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</si>
  <si>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</si>
  <si>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</si>
  <si>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</si>
  <si>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</si>
  <si>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</si>
  <si>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</si>
  <si>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</si>
  <si>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</si>
  <si>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</si>
  <si>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</si>
  <si>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</si>
  <si>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</si>
  <si>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</si>
  <si>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</si>
  <si>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</si>
  <si>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</si>
  <si>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</si>
  <si>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</si>
  <si>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</si>
  <si>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</si>
  <si>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</si>
  <si>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</si>
  <si>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</si>
  <si>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</si>
  <si>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</si>
  <si>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</si>
  <si>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</si>
  <si>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</si>
  <si>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</si>
  <si>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</si>
  <si>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政府性基金支出合计</t>
  </si>
  <si>
    <r>
      <rPr>
        <sz val="10.0"/>
        <color rgb="FF000000"/>
        <rFont val="宋体"/>
        <charset val="134"/>
      </rPr>
      <t xml:space="preserve"> </t>
    </r>
    <r>
      <rPr>
        <sz val="10.0"/>
        <color rgb="FF000000"/>
        <rFont val="宋体"/>
        <charset val="134"/>
      </rPr>
      <t xml:space="preserve"> </t>
    </r>
    <r>
      <rPr>
        <sz val="10.0"/>
        <color rgb="FF000000"/>
        <rFont val="宋体"/>
        <charset val="134"/>
      </rPr>
      <t>调出资金</t>
    </r>
    <phoneticPr fontId="0" type="noConversion"/>
  </si>
  <si>
    <t xml:space="preserve">  年终结余</t>
  </si>
  <si>
    <t xml:space="preserve">  地方政府专项债务还本支出</t>
  </si>
  <si>
    <t xml:space="preserve">                   政府性基金支出总计</t>
  </si>
  <si>
    <t>2020年攀枝花市市本级政府性基金收入预算（草案）表</t>
  </si>
  <si>
    <t>新型墙体材料专项基金收入</t>
  </si>
  <si>
    <t>城市公用事业附加收入</t>
  </si>
  <si>
    <t>2020年攀枝花市市本级政府性基金支出预算（草案）表</t>
  </si>
  <si>
    <r>
      <rPr>
        <sz val="10.0"/>
        <color rgb="FF000000"/>
        <rFont val="宋体"/>
        <charset val="134"/>
      </rPr>
      <t xml:space="preserve"> </t>
    </r>
    <r>
      <rPr>
        <sz val="10.0"/>
        <color rgb="FF000000"/>
        <rFont val="宋体"/>
        <charset val="134"/>
      </rPr>
      <t xml:space="preserve"> </t>
    </r>
    <r>
      <rPr>
        <sz val="10.0"/>
        <color rgb="FF000000"/>
        <rFont val="宋体"/>
        <charset val="134"/>
      </rPr>
      <t>调出资金</t>
    </r>
    <phoneticPr fontId="0" type="noConversion"/>
  </si>
  <si>
    <r>
      <rPr>
        <sz val="10.0"/>
        <color rgb="FF000000"/>
        <rFont val="宋体"/>
        <charset val="134"/>
      </rPr>
      <t xml:space="preserve"> </t>
    </r>
    <r>
      <rPr>
        <sz val="10.0"/>
        <color rgb="FF000000"/>
        <rFont val="宋体"/>
        <charset val="134"/>
      </rPr>
      <t xml:space="preserve"> 上解上级支出</t>
    </r>
    <phoneticPr fontId="0" type="noConversion"/>
  </si>
  <si>
    <r>
      <rPr>
        <sz val="10.0"/>
        <color rgb="FF000000"/>
        <rFont val="宋体"/>
        <charset val="134"/>
      </rPr>
      <t xml:space="preserve"> </t>
    </r>
    <r>
      <rPr>
        <sz val="10.0"/>
        <color rgb="FF000000"/>
        <rFont val="宋体"/>
        <charset val="134"/>
      </rPr>
      <t xml:space="preserve"> 补助下级支出</t>
    </r>
    <phoneticPr fontId="0" type="noConversion"/>
  </si>
  <si>
    <t>2019年省对攀枝花税返和转移支付补助预算（草案）表</t>
  </si>
  <si>
    <r>
      <rPr/>
      <t xml:space="preserve"> </t>
    </r>
    <r>
      <rPr>
        <sz val="12.0"/>
        <color rgb="FF000000"/>
        <rFont val="宋体"/>
        <charset val="134"/>
      </rPr>
      <t>大中型水库移民后期扶持基金</t>
    </r>
    <phoneticPr fontId="0" type="noConversion"/>
  </si>
  <si>
    <t>大中型水库库区基金</t>
  </si>
  <si>
    <t>城乡医疗救助彩票公益金</t>
  </si>
  <si>
    <t>政府性基金补助收入合计</t>
  </si>
  <si>
    <t>2020年攀枝花市国有资本经营预算收入预算（草案）表</t>
  </si>
  <si>
    <t xml:space="preserve">  利润收入</t>
  </si>
  <si>
    <t xml:space="preserve">  股利、股息收入</t>
  </si>
  <si>
    <t xml:space="preserve">  产权转让收入</t>
  </si>
  <si>
    <t xml:space="preserve">  清算收入</t>
  </si>
  <si>
    <t xml:space="preserve">  其他国有资本经营预算收入</t>
  </si>
  <si>
    <t>2020年攀枝花市国有资本经营预算支出预算（草案）表</t>
  </si>
  <si>
    <t>一、解决历史遗留问题及改革成本支出</t>
  </si>
  <si>
    <t xml:space="preserve">      “ 三供一业” 移交补助支出</t>
  </si>
  <si>
    <t xml:space="preserve">       国有企业办职教幼教补助支出</t>
  </si>
  <si>
    <t xml:space="preserve">       国有企业退休人员社会化管理补助支出</t>
  </si>
  <si>
    <t xml:space="preserve">       国有企业改革成本支出</t>
  </si>
  <si>
    <t xml:space="preserve">       其他解决历史遗留问题及改革成本支出</t>
  </si>
  <si>
    <t>二、国有企业资本金注入</t>
  </si>
  <si>
    <t xml:space="preserve">       国有经济结构调整支出</t>
  </si>
  <si>
    <t xml:space="preserve">       公益性设施投资支出 </t>
  </si>
  <si>
    <t xml:space="preserve">       前瞻性战略性产业发展支出</t>
  </si>
  <si>
    <t xml:space="preserve">       生态环境保护支出</t>
  </si>
  <si>
    <t xml:space="preserve">       支持科技进步支出 </t>
  </si>
  <si>
    <t xml:space="preserve">       保障国家经济安全支出</t>
  </si>
  <si>
    <t xml:space="preserve">       对外投资合作支出</t>
  </si>
  <si>
    <t xml:space="preserve">       其他国有企业资本金注入</t>
  </si>
  <si>
    <t>三、国有企业政策性补贴</t>
  </si>
  <si>
    <t xml:space="preserve">       国有企业政策性补贴</t>
  </si>
  <si>
    <t>四、金融国有资本经营预算支出</t>
  </si>
  <si>
    <t xml:space="preserve">       资本性支出</t>
  </si>
  <si>
    <t xml:space="preserve">       改革性支出</t>
  </si>
  <si>
    <t xml:space="preserve">       其他金融国有资本经营预算支出</t>
  </si>
  <si>
    <t>五、其他国有资本经营预算支出</t>
  </si>
  <si>
    <t>支出合计</t>
  </si>
  <si>
    <t>2020年攀枝花市国有资本经营预算收支平衡表</t>
  </si>
  <si>
    <t>国有资本经营收入</t>
  </si>
  <si>
    <t>国有资本经营支出</t>
  </si>
  <si>
    <t>上级补助</t>
  </si>
  <si>
    <t>2020年攀枝花市市本级国有资本经营预算收入预算（草案）表</t>
  </si>
  <si>
    <t>2020年攀枝花市市本级国有资本经营预算支出预算（草案）表</t>
  </si>
  <si>
    <t>2020年攀枝花市市本级国有资本经营预算收支平衡表</t>
  </si>
  <si>
    <t>2020年攀枝花市全市及市本级社会保险基金收入预算（草案）表</t>
  </si>
  <si>
    <r>
      <rPr>
        <b/>
        <sz val="12.0"/>
        <color rgb="FF000000"/>
        <rFont val="宋体"/>
        <charset val="134"/>
      </rPr>
      <t>预</t>
    </r>
    <r>
      <rPr>
        <b/>
        <sz val="12.0"/>
        <color rgb="FF000000"/>
        <rFont val="Times New Roman"/>
        <family val="1"/>
      </rPr>
      <t xml:space="preserve">    </t>
    </r>
    <r>
      <rPr>
        <b/>
        <sz val="12.0"/>
        <color rgb="FF000000"/>
        <rFont val="宋体"/>
        <charset val="134"/>
      </rPr>
      <t>算</t>
    </r>
    <r>
      <rPr>
        <b/>
        <sz val="12.0"/>
        <color rgb="FF000000"/>
        <rFont val="Times New Roman"/>
        <family val="1"/>
      </rPr>
      <t xml:space="preserve">    </t>
    </r>
    <r>
      <rPr>
        <b/>
        <sz val="12.0"/>
        <color rgb="FF000000"/>
        <rFont val="宋体"/>
        <charset val="134"/>
      </rPr>
      <t>科</t>
    </r>
    <r>
      <rPr>
        <b/>
        <sz val="12.0"/>
        <color rgb="FF000000"/>
        <rFont val="Times New Roman"/>
        <family val="1"/>
      </rPr>
      <t xml:space="preserve">    </t>
    </r>
    <r>
      <rPr>
        <b/>
        <sz val="12.0"/>
        <color rgb="FF000000"/>
        <rFont val="宋体"/>
        <charset val="134"/>
      </rPr>
      <t>目</t>
    </r>
    <phoneticPr fontId="0" type="noConversion"/>
  </si>
  <si>
    <t>简要说明</t>
  </si>
  <si>
    <t>一、企业职工基本养老保险基金收入</t>
  </si>
  <si>
    <t xml:space="preserve">     企业职工养老保险实行的是省级统筹。</t>
  </si>
  <si>
    <t xml:space="preserve">    其中：企业职工基本养老保险费收入</t>
  </si>
  <si>
    <t xml:space="preserve">          企业职工基本养老保险基金财政补贴收入</t>
  </si>
  <si>
    <t xml:space="preserve">          企业职工基本养老保险基金利息收入</t>
  </si>
  <si>
    <t xml:space="preserve">          企业职工基本养老保险基金委托投资收益</t>
  </si>
  <si>
    <t xml:space="preserve">          转移收入</t>
  </si>
  <si>
    <t xml:space="preserve">          其他企业职工基本养老保险基金收入</t>
  </si>
  <si>
    <t xml:space="preserve">          企业职工基本养老保险基金上级补助收入</t>
  </si>
  <si>
    <t>二、失业保险基金收入</t>
  </si>
  <si>
    <t xml:space="preserve">    其中：失业保险费收入</t>
  </si>
  <si>
    <t xml:space="preserve">          失业保险基金财政补贴收入</t>
  </si>
  <si>
    <t xml:space="preserve">          失业保险基金利息收入</t>
  </si>
  <si>
    <t xml:space="preserve">          失业保险基金转移收入</t>
  </si>
  <si>
    <t xml:space="preserve">          其他失业保险基金收入</t>
  </si>
  <si>
    <t>三、城镇职工基本医疗保险(含生育保险）基金收入</t>
  </si>
  <si>
    <t xml:space="preserve">    其中：基本医疗保险费收入</t>
  </si>
  <si>
    <t xml:space="preserve">          财政补贴收入</t>
  </si>
  <si>
    <t xml:space="preserve">          利息收入</t>
  </si>
  <si>
    <t xml:space="preserve">          其他收入</t>
  </si>
  <si>
    <t>四、工伤保险基金收入</t>
  </si>
  <si>
    <t xml:space="preserve">    其中：工伤保险费收入</t>
  </si>
  <si>
    <t xml:space="preserve">          工伤保险基金财政补贴收入</t>
  </si>
  <si>
    <t xml:space="preserve">          工伤保险基金利息收入</t>
  </si>
  <si>
    <t xml:space="preserve">          其他工伤保险基金收入</t>
  </si>
  <si>
    <t>五、城乡居民基本养老保险基金收入</t>
  </si>
  <si>
    <t xml:space="preserve">    其中：城乡居民基本养老保险基金缴费收入</t>
  </si>
  <si>
    <t xml:space="preserve">          城乡居民基本养老保险基金财政补贴收入</t>
  </si>
  <si>
    <t xml:space="preserve">          城乡居民基本养老保险基金利息收入</t>
  </si>
  <si>
    <t xml:space="preserve">          城乡居民基本养老保险基金委托投资收益</t>
  </si>
  <si>
    <t xml:space="preserve">          城乡居民基本养老保险基金集体补助收入</t>
  </si>
  <si>
    <t xml:space="preserve">          城乡居民基本养老保险基金转移收入</t>
  </si>
  <si>
    <t xml:space="preserve">          其他城乡居民基本养老保险基金收入</t>
  </si>
  <si>
    <t>六、机关事业单位基本养老保险基金收入</t>
  </si>
  <si>
    <t xml:space="preserve">    机关事业单位养老保险实行的是省级统筹。</t>
  </si>
  <si>
    <t xml:space="preserve">    其中：机关事业单位基本养老保险费收入</t>
  </si>
  <si>
    <t xml:space="preserve">          机关事业单位基本养老保险基金财政补助收入</t>
  </si>
  <si>
    <t xml:space="preserve">          机关事业单位基本养老保险基金利息收入</t>
  </si>
  <si>
    <t xml:space="preserve">          机关事业单位基本养老保险基金委托投资收益</t>
  </si>
  <si>
    <t xml:space="preserve">          其他机关事业单位基本养老保险基金收入</t>
  </si>
  <si>
    <t>七、城乡居民基本医疗保险基金收入</t>
  </si>
  <si>
    <t xml:space="preserve">    其中：城乡居民基本医疗保险基金缴费收入</t>
  </si>
  <si>
    <t xml:space="preserve">          城乡居民基本医疗保险基金财政补贴收入</t>
  </si>
  <si>
    <t xml:space="preserve">          城乡居民基本医疗保险基金利息收入</t>
  </si>
  <si>
    <t xml:space="preserve">          其他城乡居民基本医疗保险基金收入</t>
  </si>
  <si>
    <t>社会保险基金收入合计</t>
  </si>
  <si>
    <t>2020年攀枝花市全市及市本级社会保险基金支出预算（草案）表</t>
  </si>
  <si>
    <r>
      <rPr>
        <b/>
        <sz val="12.0"/>
        <color rgb="FF000000"/>
        <rFont val="宋体"/>
        <charset val="134"/>
      </rPr>
      <t>预</t>
    </r>
    <r>
      <rPr>
        <b/>
        <sz val="12.0"/>
        <color rgb="FF000000"/>
        <rFont val="Times New Roman"/>
        <family val="1"/>
      </rPr>
      <t xml:space="preserve">    </t>
    </r>
    <r>
      <rPr>
        <b/>
        <sz val="12.0"/>
        <color rgb="FF000000"/>
        <rFont val="宋体"/>
        <charset val="134"/>
      </rPr>
      <t>算</t>
    </r>
    <r>
      <rPr>
        <b/>
        <sz val="12.0"/>
        <color rgb="FF000000"/>
        <rFont val="Times New Roman"/>
        <family val="1"/>
      </rPr>
      <t xml:space="preserve">    </t>
    </r>
    <r>
      <rPr>
        <b/>
        <sz val="12.0"/>
        <color rgb="FF000000"/>
        <rFont val="宋体"/>
        <charset val="134"/>
      </rPr>
      <t>科</t>
    </r>
    <r>
      <rPr>
        <b/>
        <sz val="12.0"/>
        <color rgb="FF000000"/>
        <rFont val="Times New Roman"/>
        <family val="1"/>
      </rPr>
      <t xml:space="preserve">    </t>
    </r>
    <r>
      <rPr>
        <b/>
        <sz val="12.0"/>
        <color rgb="FF000000"/>
        <rFont val="宋体"/>
        <charset val="134"/>
      </rPr>
      <t>目</t>
    </r>
    <phoneticPr fontId="0" type="noConversion"/>
  </si>
  <si>
    <t>一、企业职工基本养老保险基金支出</t>
  </si>
  <si>
    <t xml:space="preserve">    其中：基本养老金</t>
  </si>
  <si>
    <t xml:space="preserve">          医疗补助金</t>
  </si>
  <si>
    <t xml:space="preserve">          丧葬抚恤补助</t>
  </si>
  <si>
    <t xml:space="preserve">          转移支出</t>
  </si>
  <si>
    <t xml:space="preserve">          其他企业职工基本养老保险基金支出</t>
  </si>
  <si>
    <t xml:space="preserve">          企业职工基本养老保险上解上级支出</t>
  </si>
  <si>
    <t>二、失业保险基金支出</t>
  </si>
  <si>
    <t xml:space="preserve">    其中：失业保险金</t>
  </si>
  <si>
    <t xml:space="preserve">          医疗保险费</t>
  </si>
  <si>
    <t xml:space="preserve">          职业培训和职业介绍补贴</t>
  </si>
  <si>
    <t xml:space="preserve">          技能提升补贴支出</t>
  </si>
  <si>
    <t xml:space="preserve">          稳岗补贴支出</t>
  </si>
  <si>
    <t xml:space="preserve">          其他失业保险基金支出</t>
  </si>
  <si>
    <t xml:space="preserve">          失业保险基金上解上级支出</t>
  </si>
  <si>
    <t>三、城镇职工基本医疗保险（含生育保险）基金支出</t>
  </si>
  <si>
    <t xml:space="preserve">    其中：基本医疗保险统筹基金待遇支出</t>
  </si>
  <si>
    <t xml:space="preserve">          基本医疗保险个人账户基金待遇支出</t>
  </si>
  <si>
    <t xml:space="preserve">          其他城镇职工基本医疗保险基金支出</t>
  </si>
  <si>
    <t>四、工伤保险基金支出</t>
  </si>
  <si>
    <t xml:space="preserve">    其中：工伤保险待遇</t>
  </si>
  <si>
    <t xml:space="preserve">          劳动能力鉴定支出</t>
  </si>
  <si>
    <t xml:space="preserve">          工伤预防费用支出</t>
  </si>
  <si>
    <t xml:space="preserve">          其他工伤保险基金支出</t>
  </si>
  <si>
    <t xml:space="preserve">         上解上级支出</t>
  </si>
  <si>
    <t>五、城乡居民基本养老保险基金支出</t>
  </si>
  <si>
    <t xml:space="preserve">    其中：基础养老金支出</t>
  </si>
  <si>
    <t xml:space="preserve">          个人账户养老金支出</t>
  </si>
  <si>
    <t xml:space="preserve">          丧葬抚恤补助支出</t>
  </si>
  <si>
    <t xml:space="preserve">          其他城乡居民基本养老保险基金支出</t>
  </si>
  <si>
    <t>六、机关事业单位基本养老保险基金支出</t>
  </si>
  <si>
    <t xml:space="preserve">    其中：基本养老金支出</t>
  </si>
  <si>
    <t xml:space="preserve">          其他机关事业单位基本养老保险基金支出</t>
  </si>
  <si>
    <t>七、城乡居民基本医疗保险基金支出</t>
  </si>
  <si>
    <t xml:space="preserve">    其中：城乡居民基本医疗保险基金医疗待遇支出</t>
  </si>
  <si>
    <t xml:space="preserve">          大病医疗保险支出</t>
  </si>
  <si>
    <t xml:space="preserve">          其他城乡居民基本医疗保险基金支出</t>
  </si>
  <si>
    <t>社会保险基金支出合计</t>
  </si>
  <si>
    <t>2020年攀枝花市财政收入预算表</t>
  </si>
  <si>
    <t>项    目</t>
  </si>
  <si>
    <t>一、一般公共预算收入</t>
  </si>
  <si>
    <t>市级收入</t>
  </si>
  <si>
    <t>县区收入</t>
  </si>
  <si>
    <t>二、政府性基金预算收入</t>
  </si>
  <si>
    <t>三、国有资本经营预算收入</t>
  </si>
  <si>
    <t>全市财政收入</t>
  </si>
  <si>
    <t>县区财政收入</t>
  </si>
  <si>
    <t>注：上述收入不含社会保险基金收入。</t>
  </si>
  <si>
    <t>2020年攀枝花市财政支出预算表</t>
  </si>
  <si>
    <t>一、一般公共预算支出</t>
  </si>
  <si>
    <t>市级支出</t>
  </si>
  <si>
    <t>县区支出</t>
  </si>
  <si>
    <t>二、政府性基金预算支出</t>
  </si>
  <si>
    <t>三、国有资本经营预算支出</t>
  </si>
  <si>
    <t>全市财政支出</t>
  </si>
  <si>
    <t>县区财政支出</t>
  </si>
  <si>
    <t>注：上述支出不含社会保险基金支出，以及在一般公共预算和政府性基金预算中安排的政府债务还本和援助其他地区支出。</t>
  </si>
  <si>
    <t>2020年地方政府一般债务限额及余额预算情况表</t>
  </si>
  <si>
    <t xml:space="preserve">    单位：亿元</t>
  </si>
  <si>
    <t xml:space="preserve">地         区
</t>
  </si>
  <si>
    <t>2020年债务限额</t>
  </si>
  <si>
    <t>2020年债务余额执行数</t>
  </si>
  <si>
    <t>一般债务</t>
  </si>
  <si>
    <t xml:space="preserve">  公         式</t>
  </si>
  <si>
    <t>B</t>
  </si>
  <si>
    <t>E</t>
  </si>
  <si>
    <t>全市合计</t>
  </si>
  <si>
    <t xml:space="preserve">    攀枝花市本级</t>
  </si>
  <si>
    <t>注：1.本表反映上一年度本地区、本级及所属地区地方政府债务限额及余额执行数。</t>
  </si>
  <si>
    <t xml:space="preserve">    2.本表由县级以上地方各级财政部门在本级人民代表大会批准预算后二十日内公开。</t>
  </si>
  <si>
    <t>2020年地方政府专项债务限额及余额预算情况表</t>
  </si>
  <si>
    <t>专项债务</t>
  </si>
  <si>
    <t>C</t>
  </si>
  <si>
    <t>F</t>
  </si>
  <si>
    <t>2019年度本地区和本级地方政府债券发行及还本付息情况表</t>
  </si>
  <si>
    <t>单位：亿元</t>
  </si>
  <si>
    <t>公  式</t>
  </si>
  <si>
    <t>本地区</t>
  </si>
  <si>
    <t>本级</t>
  </si>
  <si>
    <t>一、2019年发行执行数</t>
  </si>
  <si>
    <t>A=B+D</t>
  </si>
  <si>
    <t>（一）一般债券</t>
  </si>
  <si>
    <t xml:space="preserve">    其中：再融资债券</t>
  </si>
  <si>
    <t>（二）专项债券</t>
  </si>
  <si>
    <t>D</t>
  </si>
  <si>
    <t>二、2019年还本执行数</t>
  </si>
  <si>
    <t>F=G+H</t>
  </si>
  <si>
    <t>G</t>
  </si>
  <si>
    <t>H</t>
  </si>
  <si>
    <t>三、2019年付息执行数</t>
  </si>
  <si>
    <t>I=J+K</t>
  </si>
  <si>
    <t>J</t>
  </si>
  <si>
    <t>K</t>
  </si>
  <si>
    <t>2020年地方政府债券发行及还本付息预算表</t>
  </si>
  <si>
    <t>2020年还本预算数</t>
  </si>
  <si>
    <t>L=M+O</t>
  </si>
  <si>
    <t>M</t>
  </si>
  <si>
    <t xml:space="preserve">          预算安排</t>
  </si>
  <si>
    <t>N</t>
  </si>
  <si>
    <t>O</t>
  </si>
  <si>
    <t>P</t>
  </si>
  <si>
    <t>2020年付息预算数</t>
  </si>
  <si>
    <t>Q=R+S</t>
  </si>
  <si>
    <t>R</t>
  </si>
  <si>
    <t>S</t>
  </si>
  <si>
    <t>2020年度攀枝花地方政府债券使用安排表</t>
  </si>
  <si>
    <t>项目领域</t>
  </si>
  <si>
    <t>项目主管部门</t>
  </si>
  <si>
    <t>项目实施单位</t>
  </si>
  <si>
    <t>债券性质</t>
  </si>
  <si>
    <t>债券规模</t>
  </si>
  <si>
    <t>发行时间</t>
  </si>
  <si>
    <t>02 公路</t>
  </si>
  <si>
    <t>攀枝花市交通局</t>
  </si>
  <si>
    <t>攀枝花市交通运输局</t>
  </si>
  <si>
    <t>一般债券</t>
  </si>
  <si>
    <r>
      <rPr/>
      <t>0</t>
    </r>
    <r>
      <rPr>
        <sz val="12.0"/>
        <color rgb="FF000000"/>
        <rFont val="宋体"/>
        <charset val="134"/>
      </rPr>
      <t>2</t>
    </r>
    <r>
      <rPr>
        <sz val="12.0"/>
        <color rgb="FF000000"/>
        <rFont val="宋体"/>
        <charset val="134"/>
      </rPr>
      <t xml:space="preserve"> 公路</t>
    </r>
    <phoneticPr fontId="0" type="noConversion"/>
  </si>
  <si>
    <r>
      <rPr/>
      <t>0</t>
    </r>
    <r>
      <rPr>
        <sz val="12.0"/>
        <color rgb="FF000000"/>
        <rFont val="宋体"/>
        <charset val="134"/>
      </rPr>
      <t>2</t>
    </r>
    <r>
      <rPr>
        <sz val="12.0"/>
        <color rgb="FF000000"/>
        <rFont val="宋体"/>
        <charset val="134"/>
      </rPr>
      <t xml:space="preserve"> 公路</t>
    </r>
    <phoneticPr fontId="0" type="noConversion"/>
  </si>
  <si>
    <t>99 其他</t>
  </si>
  <si>
    <t>攀枝花市消防支队</t>
  </si>
  <si>
    <t>攀枝花市消防救援支队</t>
  </si>
  <si>
    <t>攀枝花市应急管理局</t>
  </si>
  <si>
    <t>07 生态建设和环境保护</t>
  </si>
  <si>
    <t>东区财政局</t>
  </si>
  <si>
    <t>攀枝花市东区市容环境卫生服务中心</t>
  </si>
  <si>
    <t>攀枝花市东区市容环境卫生管理局</t>
  </si>
  <si>
    <t>攀枝花市东区商务局</t>
  </si>
  <si>
    <t>攀枝花格里坪工业园区管理委员会</t>
  </si>
  <si>
    <t>攀枝花市西区应急管理局</t>
  </si>
  <si>
    <r>
      <rPr/>
      <t>0</t>
    </r>
    <r>
      <rPr>
        <sz val="12.0"/>
        <color rgb="FF000000"/>
        <rFont val="宋体"/>
        <charset val="134"/>
      </rPr>
      <t>9教育</t>
    </r>
    <phoneticPr fontId="0" type="noConversion"/>
  </si>
  <si>
    <t>攀枝花市西区教育和体育局</t>
  </si>
  <si>
    <t>攀枝花市仁和区应急管理局</t>
  </si>
  <si>
    <t>米易县应急管理局</t>
  </si>
  <si>
    <t>米易县交通局</t>
  </si>
  <si>
    <t>米易县交通运输局</t>
  </si>
  <si>
    <r>
      <rPr/>
      <t>9</t>
    </r>
    <r>
      <rPr>
        <sz val="12.0"/>
        <color rgb="FF000000"/>
        <rFont val="宋体"/>
        <charset val="134"/>
      </rPr>
      <t>9</t>
    </r>
    <r>
      <rPr>
        <sz val="12.0"/>
        <color rgb="FF000000"/>
        <rFont val="宋体"/>
        <charset val="134"/>
      </rPr>
      <t>其他</t>
    </r>
    <phoneticPr fontId="0" type="noConversion"/>
  </si>
  <si>
    <r>
      <rPr/>
      <t>9</t>
    </r>
    <r>
      <rPr>
        <sz val="12.0"/>
        <color rgb="FF000000"/>
        <rFont val="宋体"/>
        <charset val="134"/>
      </rPr>
      <t>9</t>
    </r>
    <r>
      <rPr>
        <sz val="12.0"/>
        <color rgb="FF000000"/>
        <rFont val="宋体"/>
        <charset val="134"/>
      </rPr>
      <t>其他</t>
    </r>
    <phoneticPr fontId="0" type="noConversion"/>
  </si>
  <si>
    <t>15 农林水利建设</t>
  </si>
  <si>
    <t>米易县丙谷镇</t>
  </si>
  <si>
    <r>
      <rPr/>
      <t>0</t>
    </r>
    <r>
      <rPr>
        <sz val="12.0"/>
        <color rgb="FF000000"/>
        <rFont val="宋体"/>
        <charset val="134"/>
      </rPr>
      <t>2公路</t>
    </r>
    <phoneticPr fontId="0" type="noConversion"/>
  </si>
  <si>
    <t>盐边县财政局</t>
  </si>
  <si>
    <t>盐边县交通运输局</t>
  </si>
  <si>
    <t>盐边县森林消防大队</t>
  </si>
  <si>
    <t>盐边县消防救援大队</t>
  </si>
  <si>
    <t>14 粮油物资储备</t>
  </si>
  <si>
    <t>盐边县发展改革局</t>
  </si>
  <si>
    <t>04 市政建设</t>
  </si>
  <si>
    <t>攀枝花钒钛高新技术产业开发区财政局</t>
  </si>
  <si>
    <t>攀枝花钒钛高新技术产业开发区管理委员会</t>
  </si>
  <si>
    <t>专项债券</t>
  </si>
  <si>
    <r>
      <rPr/>
      <t>9</t>
    </r>
    <r>
      <rPr>
        <sz val="12.0"/>
        <color rgb="FF000000"/>
        <rFont val="宋体"/>
        <charset val="134"/>
      </rPr>
      <t>9其他</t>
    </r>
    <phoneticPr fontId="0" type="noConversion"/>
  </si>
  <si>
    <t>攀枝花市花城投资有限责任公司</t>
  </si>
  <si>
    <t>381001001 攀枝花市花城投资有限责任公司</t>
  </si>
  <si>
    <r>
      <rPr/>
      <t>9</t>
    </r>
    <r>
      <rPr>
        <sz val="12.0"/>
        <color rgb="FF000000"/>
        <rFont val="宋体"/>
        <charset val="134"/>
      </rPr>
      <t>9其他</t>
    </r>
    <phoneticPr fontId="0" type="noConversion"/>
  </si>
  <si>
    <r>
      <rPr/>
      <t>9</t>
    </r>
    <r>
      <rPr>
        <sz val="12.0"/>
        <color rgb="FF000000"/>
        <rFont val="宋体"/>
        <charset val="134"/>
      </rPr>
      <t>9其他</t>
    </r>
    <phoneticPr fontId="0" type="noConversion"/>
  </si>
  <si>
    <t>攀枝花学院</t>
  </si>
  <si>
    <t>攀枝花市原水投资管理有限公司</t>
  </si>
  <si>
    <t>攀枝花创新开发产业园区管理委员会</t>
  </si>
  <si>
    <t>攀枝花市东区高创投资有限责任公司</t>
  </si>
  <si>
    <r>
      <rPr/>
      <t>9</t>
    </r>
    <r>
      <rPr>
        <sz val="12.0"/>
        <color rgb="FF000000"/>
        <rFont val="宋体"/>
        <charset val="134"/>
      </rPr>
      <t>9其他</t>
    </r>
    <phoneticPr fontId="0" type="noConversion"/>
  </si>
  <si>
    <t>攀枝花市西区西鼎投资有限责任公司</t>
  </si>
  <si>
    <t>西区梅子箐水库管理局</t>
  </si>
  <si>
    <t>攀枝花市西区水利局</t>
  </si>
  <si>
    <t>11 文化</t>
  </si>
  <si>
    <t>攀枝花西区西鼎投资有限责任公司</t>
  </si>
  <si>
    <t>仁和区南山循环经济发展区管理委员会</t>
  </si>
  <si>
    <t>攀枝花市仁和区南山循环经济发展区管理委员会</t>
  </si>
  <si>
    <t>攀枝花市仁和城市发展建设（集团）有限公司</t>
  </si>
  <si>
    <t>攀枝花市仁和区南山循环经济发展区</t>
  </si>
  <si>
    <t>12 医疗卫生</t>
  </si>
  <si>
    <t>攀枝花市仁和区人民医院</t>
  </si>
  <si>
    <t>攀枝花市仁和区大竹河水库工程管理局</t>
  </si>
  <si>
    <r>
      <rPr/>
      <t>9</t>
    </r>
    <r>
      <rPr>
        <sz val="12.0"/>
        <color rgb="FF000000"/>
        <rFont val="宋体"/>
        <charset val="134"/>
      </rPr>
      <t>9其他</t>
    </r>
    <phoneticPr fontId="0" type="noConversion"/>
  </si>
  <si>
    <t>米易县水务局</t>
  </si>
  <si>
    <t>米易县水利局</t>
  </si>
  <si>
    <t>米易县人民医院</t>
  </si>
  <si>
    <t>盐边二滩水务有限公司</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</si>
</sst>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
    <numFmt numFmtId="177" formatCode="0_ "/>
    <numFmt numFmtId="178" formatCode="#,##0_ "/>
    <numFmt numFmtId="179" formatCode="_ * #,##0_ ;_ * -#,##0_ ;_ * &quot;-&quot;??_ ;_ @_ "/>
    <numFmt numFmtId="180" formatCode="0.0%"/>
    <numFmt numFmtId="181" formatCode="@"/>
    <numFmt numFmtId="182" formatCode="_ * #,##0.00_ ;_ * -#,##0.00_ ;_ * &quot;-&quot;??_ ;_ @_ "/>
    <numFmt numFmtId="183" formatCode="0_);[Red](0)"/>
    <numFmt numFmtId="184" formatCode="0%"/>
    <numFmt numFmtId="185" formatCode="_ &quot;¥&quot;* #,##0.00_ ;_ &quot;¥&quot;* \-#,##0.00_ ;_ &quot;¥&quot;* &quot;-&quot;??_ ;_ @_ "/>
    <numFmt numFmtId="186" formatCode="_ ¥* #,##0_ ;_ ¥* -#,##0_ ;_ ¥* &quot;-&quot;_ ;_ @_ "/>
    <numFmt numFmtId="187" formatCode="_ * #,##0_ ;_ * -#,##0_ ;_ * &quot;-&quot;_ ;_ @_ "/>
    <numFmt numFmtId="188" formatCode="#,##0.00"/>
    <numFmt numFmtId="189" formatCode="_ &quot;¥&quot;* #,##0_ ;_ &quot;¥&quot;* \-#,##0_ ;_ &quot;¥&quot;* &quot;-&quot;_ ;_ @_ "/>
    <numFmt numFmtId="190" formatCode="_ * #,##0_ ;_ * -#,##0_ ;_ * &quot;-&quot;_ ;_ @_ "/>
  </numFmts>
  <fonts count="86" x14ac:knownFonts="86">
    <font>
      <sz val="11.0"/>
      <color rgb="FF000000"/>
      <name val="宋体"/>
      <charset val="134"/>
    </font>
    <font>
      <sz val="12.0"/>
      <color rgb="FF000000"/>
      <name val="宋体"/>
      <charset val="134"/>
    </font>
    <font>
      <sz val="18.0"/>
      <color rgb="FF000000"/>
      <name val="黑体"/>
      <charset val="134"/>
    </font>
    <font>
      <sz val="14.0"/>
      <color rgb="FF000000"/>
      <name val="宋体"/>
      <charset val="134"/>
      <b/>
    </font>
    <font>
      <sz val="18.0"/>
      <color rgb="FF000000"/>
      <name val="宋体"/>
      <charset val="134"/>
    </font>
    <font>
      <sz val="14.0"/>
      <color rgb="FF000000"/>
      <name val="宋体"/>
      <charset val="134"/>
    </font>
    <font>
      <sz val="16.0"/>
      <color rgb="FF000000"/>
      <name val="黑体"/>
      <charset val="134"/>
    </font>
    <font>
      <sz val="12.0"/>
      <name val="宋体"/>
      <charset val="134"/>
    </font>
    <font>
      <sz val="12.0"/>
      <name val="宋体"/>
      <charset val="134"/>
      <b/>
    </font>
    <font>
      <sz val="11.0"/>
      <name val="宋体"/>
      <charset val="134"/>
    </font>
    <font>
      <sz val="10.0"/>
      <name val="宋体"/>
      <charset val="134"/>
    </font>
    <font>
      <sz val="10.0"/>
      <color rgb="FF000000"/>
      <name val="宋体"/>
      <charset val="134"/>
    </font>
    <font>
      <sz val="10.0"/>
      <color rgb="FF000000"/>
      <name val="宋体"/>
      <charset val="134"/>
      <b/>
    </font>
    <font>
      <sz val="9.0"/>
      <color rgb="FF000000"/>
      <name val="宋体"/>
      <charset val="134"/>
    </font>
    <font>
      <sz val="10.0"/>
      <name val="宋体"/>
      <charset val="134"/>
      <b/>
    </font>
    <font>
      <sz val="10.0"/>
      <color rgb="FF000000"/>
      <name val="SimSun"/>
      <charset val="134"/>
    </font>
    <font>
      <sz val="8.0"/>
      <color rgb="FF000000"/>
      <name val="SimSun"/>
      <charset val="134"/>
    </font>
    <font>
      <sz val="9.0"/>
      <color rgb="FF000000"/>
      <name val="SimSun"/>
      <charset val="134"/>
    </font>
    <font>
      <sz val="8.0"/>
      <color rgb="FF000000"/>
      <name val="宋体"/>
      <charset val="134"/>
    </font>
    <font>
      <sz val="12.0"/>
      <color rgb="FF000000"/>
      <name val="宋体"/>
      <charset val="134"/>
      <b/>
    </font>
    <font>
      <sz val="11.0"/>
      <color rgb="FF000000"/>
      <name val="宋体"/>
      <charset val="134"/>
      <b/>
    </font>
    <font>
      <sz val="12.0"/>
      <color rgb="FF000000"/>
      <name val="黑体"/>
      <charset val="134"/>
    </font>
    <font>
      <sz val="14.0"/>
      <name val="宋体"/>
      <charset val="134"/>
    </font>
    <font>
      <sz val="11.0"/>
      <color rgb="FF000000"/>
      <name val="黑体"/>
      <charset val="134"/>
    </font>
    <font>
      <sz val="11.0"/>
      <name val="宋体"/>
      <charset val="134"/>
      <b/>
    </font>
    <font>
      <sz val="18.0"/>
      <name val="宋体"/>
      <charset val="134"/>
      <b/>
    </font>
    <font>
      <sz val="16.0"/>
      <name val="宋体"/>
      <charset val="134"/>
      <b/>
    </font>
    <font>
      <sz val="15.0"/>
      <color rgb="FF000000"/>
      <name val="方正小标宋简体"/>
      <charset val="134"/>
    </font>
    <font>
      <sz val="20.0"/>
      <name val="宋体"/>
      <charset val="134"/>
      <b/>
    </font>
    <font>
      <sz val="17.0"/>
      <color rgb="FF000000"/>
      <name val="方正小标宋简体"/>
      <charset val="134"/>
    </font>
    <font>
      <sz val="18.0"/>
      <color rgb="FF000000"/>
      <name val="方正小标宋简体"/>
      <charset val="134"/>
    </font>
    <font>
      <sz val="18.0"/>
      <color rgb="FF000008"/>
      <name val="方正小标宋_GBK"/>
      <charset val="134"/>
    </font>
    <font>
      <sz val="10.5"/>
      <color rgb="FF000000"/>
      <name val="Times New Roman"/>
      <family val="1"/>
    </font>
    <font>
      <sz val="10.0"/>
      <color rgb="FF000008"/>
      <name val="宋体"/>
      <charset val="134"/>
    </font>
    <font>
      <sz val="15.0"/>
      <color rgb="FF333333"/>
      <name val="方正小标宋_GBK"/>
      <charset val="134"/>
    </font>
    <font>
      <sz val="12.0"/>
      <color rgb="FF000000"/>
      <name val="Times New Roman"/>
      <family val="1"/>
    </font>
    <font>
      <sz val="10.5"/>
      <color rgb="FF000000"/>
      <name val="宋体"/>
      <charset val="134"/>
    </font>
    <font>
      <sz val="12.0"/>
      <color rgb="FF333333"/>
      <name val="Times New Roman"/>
      <family val="1"/>
      <b/>
    </font>
    <font>
      <sz val="11.0"/>
      <color rgb="FF000000"/>
      <name val="Times New Roman"/>
      <family val="1"/>
      <b/>
    </font>
    <font>
      <sz val="11.0"/>
      <color rgb="FF000000"/>
      <name val="Times New Roman"/>
      <family val="1"/>
    </font>
    <font>
      <sz val="12.0"/>
      <color rgb="FF000008"/>
      <name val="宋体"/>
      <charset val="134"/>
    </font>
    <font>
      <sz val="12.0"/>
      <color rgb="FF000008"/>
      <name val="宋体"/>
      <charset val="134"/>
      <b/>
    </font>
    <font>
      <sz val="12.0"/>
      <color rgb="FF000000"/>
      <name val="Times New Roman"/>
      <family val="1"/>
      <b/>
    </font>
    <font>
      <sz val="12.0"/>
      <color rgb="FF000008"/>
      <name val="Times New Roman"/>
      <family val="1"/>
    </font>
    <font>
      <sz val="12.0"/>
      <color rgb="FF9C0006"/>
      <name val="方正兰亭黑_GBK"/>
      <charset val="134"/>
    </font>
    <font>
      <sz val="12.0"/>
      <color rgb="FF006100"/>
      <name val="方正兰亭黑_GBK"/>
      <charset val="134"/>
    </font>
    <font>
      <sz val="12.0"/>
      <color rgb="FF9C6500"/>
      <name val="方正兰亭黑_GBK"/>
      <charset val="134"/>
    </font>
    <font>
      <sz val="12.0"/>
      <color rgb="FFFA7D00"/>
      <name val="方正兰亭黑_GBK"/>
      <charset val="134"/>
      <b/>
    </font>
    <font>
      <sz val="12.0"/>
      <color rgb="FFFFFFFF"/>
      <name val="方正兰亭黑_GBK"/>
      <charset val="134"/>
      <b/>
    </font>
    <font>
      <sz val="12.0"/>
      <color rgb="FF7F7F7F"/>
      <name val="方正兰亭黑_GBK"/>
      <charset val="134"/>
      <i/>
    </font>
    <font>
      <sz val="12.0"/>
      <color rgb="FFFF0000"/>
      <name val="方正兰亭黑_GBK"/>
      <charset val="134"/>
    </font>
    <font>
      <sz val="12.0"/>
      <color rgb="FFFA7D00"/>
      <name val="方正兰亭黑_GBK"/>
      <charset val="134"/>
    </font>
    <font>
      <sz val="12.0"/>
      <color rgb="FF3F3F3F"/>
      <name val="方正兰亭黑_GBK"/>
      <charset val="134"/>
      <b/>
    </font>
    <font>
      <sz val="12.0"/>
      <color rgb="FF3F3F76"/>
      <name val="方正兰亭黑_GBK"/>
      <charset val="134"/>
    </font>
    <font>
      <sz val="18.0"/>
      <color rgb="FF1F497D"/>
      <name val="方正兰亭黑_GBK"/>
      <charset val="134"/>
    </font>
    <font>
      <sz val="15.0"/>
      <color rgb="FF1F497D"/>
      <name val="方正兰亭黑_GBK"/>
      <charset val="134"/>
      <b/>
    </font>
    <font>
      <sz val="13.0"/>
      <color rgb="FF1F497D"/>
      <name val="方正兰亭黑_GBK"/>
      <charset val="134"/>
      <b/>
    </font>
    <font>
      <sz val="11.0"/>
      <color rgb="FF1F497D"/>
      <name val="方正兰亭黑_GBK"/>
      <charset val="134"/>
      <b/>
    </font>
    <font>
      <sz val="12.0"/>
      <color rgb="FF000000"/>
      <name val="方正兰亭黑_GBK"/>
      <charset val="134"/>
      <b/>
    </font>
    <font>
      <sz val="12.0"/>
      <color rgb="FF000000"/>
      <name val="方正兰亭黑_GBK"/>
      <charset val="134"/>
    </font>
    <font>
      <sz val="12.0"/>
      <color rgb="FFFFFFFF"/>
      <name val="方正兰亭黑_GBK"/>
      <charset val="134"/>
    </font>
    <font>
      <sz val="10.5"/>
      <color rgb="FF000000"/>
      <name val="方正兰亭黑_GBK"/>
      <charset val="134"/>
    </font>
    <font>
      <sz val="10.0"/>
      <color rgb="FF000008"/>
      <name val="Times New Roman"/>
      <family val="1"/>
    </font>
    <font>
      <sz val="10.0"/>
      <color rgb="FF000000"/>
      <name val="Times New Roman"/>
      <family val="1"/>
      <b/>
    </font>
    <font>
      <sz val="10.0"/>
      <color rgb="FF000000"/>
      <name val="Times New Roman"/>
      <family val="1"/>
    </font>
    <font>
      <sz val="14.0"/>
      <color rgb="FF000000"/>
      <name val="等线"/>
      <charset val="134"/>
    </font>
    <font>
      <sz val="11.0"/>
      <color rgb="FF000000"/>
      <name val="SimSun"/>
      <charset val="134"/>
    </font>
    <font>
      <sz val="16.0"/>
      <color rgb="FF000000"/>
      <name val="宋体"/>
      <charset val="134"/>
    </font>
    <font>
      <sz val="12.0"/>
      <color rgb="FF9C0006"/>
      <name val="方正兰亭黑_GBK"/>
      <charset val="134"/>
    </font>
    <font>
      <sz val="12.0"/>
      <color rgb="FF006100"/>
      <name val="方正兰亭黑_GBK"/>
      <charset val="134"/>
    </font>
    <font>
      <sz val="12.0"/>
      <color rgb="FF9C6500"/>
      <name val="方正兰亭黑_GBK"/>
      <charset val="134"/>
    </font>
    <font>
      <sz val="12.0"/>
      <color rgb="FFFA7D00"/>
      <name val="方正兰亭黑_GBK"/>
      <charset val="134"/>
      <b/>
    </font>
    <font>
      <sz val="12.0"/>
      <color rgb="FFFFFFFF"/>
      <name val="方正兰亭黑_GBK"/>
      <charset val="134"/>
      <b/>
    </font>
    <font>
      <sz val="12.0"/>
      <color rgb="FF7F7F7F"/>
      <name val="方正兰亭黑_GBK"/>
      <charset val="134"/>
      <i/>
    </font>
    <font>
      <sz val="12.0"/>
      <color rgb="FFFF0000"/>
      <name val="方正兰亭黑_GBK"/>
      <charset val="134"/>
    </font>
    <font>
      <sz val="12.0"/>
      <color rgb="FFFA7D00"/>
      <name val="方正兰亭黑_GBK"/>
      <charset val="134"/>
    </font>
    <font>
      <sz val="12.0"/>
      <color rgb="FF3F3F3F"/>
      <name val="方正兰亭黑_GBK"/>
      <charset val="134"/>
      <b/>
    </font>
    <font>
      <sz val="12.0"/>
      <color rgb="FF3F3F76"/>
      <name val="方正兰亭黑_GBK"/>
      <charset val="134"/>
    </font>
    <font>
      <sz val="18.0"/>
      <color rgb="FF1F497D"/>
      <name val="方正兰亭黑_GBK"/>
      <charset val="134"/>
    </font>
    <font>
      <sz val="15.0"/>
      <color rgb="FF1F497D"/>
      <name val="方正兰亭黑_GBK"/>
      <charset val="134"/>
      <b/>
    </font>
    <font>
      <sz val="13.0"/>
      <color rgb="FF1F497D"/>
      <name val="方正兰亭黑_GBK"/>
      <charset val="134"/>
      <b/>
    </font>
    <font>
      <sz val="11.0"/>
      <color rgb="FF1F497D"/>
      <name val="方正兰亭黑_GBK"/>
      <charset val="134"/>
      <b/>
    </font>
    <font>
      <sz val="12.0"/>
      <color rgb="FF000000"/>
      <name val="方正兰亭黑_GBK"/>
      <charset val="134"/>
      <b/>
    </font>
    <font>
      <sz val="12.0"/>
      <color rgb="FF000000"/>
      <name val="方正兰亭黑_GBK"/>
      <charset val="134"/>
    </font>
    <font>
      <sz val="12.0"/>
      <color rgb="FFFFFFFF"/>
      <name val="方正兰亭黑_GBK"/>
      <charset val="134"/>
    </font>
    <font>
      <sz val="11.0"/>
      <color rgb="FF000000"/>
      <name val="宋体"/>
      <charset val="134"/>
    </font>
  </fonts>
  <fills count="66">
    <fill>
      <patternFill patternType="none"/>
    </fill>
    <fill>
      <patternFill patternType="gray125"/>
    </fill>
    <fill>
      <patternFill patternType="none"/>
    </fill>
    <fill>
      <patternFill patternType="solid">
        <fgColor rgb="FFFFFFFF"/>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288">
    <border>
      <left/>
      <right/>
      <top/>
      <bottom/>
      <diagonal/>
    </border>
    <border>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18">
    <xf numFmtId="0" fontId="0" fillId="0" borderId="0" applyAlignment="1"/>
    <xf numFmtId="0" fontId="7" applyFont="1" fillId="0" borderId="0" applyAlignment="1"/>
    <xf numFmtId="0" fontId="0" fillId="0" borderId="0" applyAlignment="1">
      <alignment vertical="center"/>
    </xf>
    <xf numFmtId="0" fontId="7" applyFont="1" fillId="0" borderId="0" applyAlignment="1">
      <alignment vertical="center"/>
    </xf>
    <xf numFmtId="182" applyNumberFormat="1" fontId="0" fillId="0" borderId="0" applyAlignment="1" applyProtection="0">
      <alignment vertical="center"/>
    </xf>
    <xf numFmtId="184" applyNumberFormat="1" fontId="0" fillId="0" borderId="0" applyAlignment="1" applyProtection="0">
      <alignment vertical="center"/>
    </xf>
    <xf numFmtId="0" fontId="0" fillId="0" borderId="0" applyAlignment="1">
      <alignment vertical="center"/>
    </xf>
    <xf numFmtId="0" fontId="7" applyFont="1" fillId="0" borderId="0" applyAlignment="1">
      <alignment vertical="center"/>
    </xf>
    <xf numFmtId="0" fontId="0" fillId="0" borderId="0" applyAlignment="1">
      <alignment vertical="center"/>
    </xf>
    <xf numFmtId="0" fontId="0" fillId="0" borderId="0" applyAlignment="1">
      <alignment vertical="center"/>
    </xf>
    <xf numFmtId="0" fontId="7" applyFont="1" fillId="0" borderId="0" applyAlignment="1">
      <alignment vertical="center"/>
    </xf>
    <xf numFmtId="0" fontId="7" applyFont="1" fillId="0" borderId="0" applyAlignment="1">
      <alignment vertical="center"/>
    </xf>
    <xf numFmtId="0" fontId="0" fillId="0" borderId="0" applyAlignment="1"/>
    <xf numFmtId="0" fontId="7" applyFont="1" fillId="0" borderId="0" applyAlignment="1">
      <alignment vertical="center"/>
    </xf>
    <xf numFmtId="182" applyNumberFormat="1" fontId="0" fillId="0" borderId="0" applyAlignment="1" applyProtection="0">
      <alignment vertical="center"/>
    </xf>
    <xf numFmtId="0" fontId="13" applyFont="1" fillId="0" borderId="0" applyAlignment="1">
      <alignment vertical="center"/>
    </xf>
    <xf numFmtId="0" fontId="13" applyFont="1" fillId="0" borderId="0" applyAlignment="1">
      <alignment vertical="center"/>
    </xf>
    <xf numFmtId="185" applyNumberFormat="1" fontId="0" fillId="0" borderId="0" applyAlignment="1" applyProtection="0">
      <alignment vertical="center"/>
    </xf>
  </cellStyleXfs>
  <cellXfs count="519">
    <xf numFmtId="0" fontId="0" fillId="0" borderId="0" applyAlignment="1" xfId="0"/>
    <xf numFmtId="0" fontId="0" fillId="0" borderId="0" applyAlignment="1" xfId="0"/>
    <xf numFmtId="0" fontId="0" fillId="0" applyBorder="1" borderId="0" applyAlignment="1" xfId="0"/>
    <xf numFmtId="0" fontId="0" fillId="0" borderId="0" applyAlignment="1" xfId="0">
      <alignment vertical="center"/>
    </xf>
    <xf numFmtId="0" fontId="0" fillId="0" borderId="0" applyAlignment="1" xfId="0">
      <alignment horizontal="left" vertical="center"/>
    </xf>
    <xf numFmtId="0" fontId="0" fillId="2" applyFill="1" borderId="0" applyAlignment="1" xfId="0">
      <alignment horizontal="left" vertical="center"/>
    </xf>
    <xf numFmtId="0" fontId="0" fillId="0" borderId="1" applyBorder="1" applyAlignment="1" xfId="0">
      <alignment horizontal="center" vertical="center"/>
    </xf>
    <xf numFmtId="0" fontId="1" applyFont="1" fillId="0" borderId="2" applyBorder="1" applyAlignment="1" xfId="0">
      <alignment horizontal="right" vertical="center"/>
    </xf>
    <xf numFmtId="0" fontId="2" applyFont="1" fillId="0" borderId="3" applyBorder="1" applyAlignment="1" xfId="0">
      <alignment horizontal="center" vertical="center"/>
    </xf>
    <xf numFmtId="0" fontId="3" applyFont="1" fillId="0" borderId="4" applyBorder="1" applyAlignment="1" xfId="0">
      <alignment horizontal="left" vertical="center"/>
    </xf>
    <xf numFmtId="176" applyNumberFormat="1" fontId="4" applyFont="1" fillId="0" borderId="5" applyBorder="1" applyAlignment="1" xfId="0">
      <alignment horizontal="right" vertical="center"/>
    </xf>
    <xf numFmtId="0" fontId="5" applyFont="1" fillId="0" borderId="6" applyBorder="1" applyAlignment="1" xfId="0">
      <alignment horizontal="left" vertical="center"/>
    </xf>
    <xf numFmtId="176" applyNumberFormat="1" fontId="0" fillId="0" borderId="0" applyAlignment="1" xfId="0">
      <alignment horizontal="left" vertical="center"/>
    </xf>
    <xf numFmtId="0" fontId="5" applyFont="1" applyFill="1" fillId="0" borderId="7" applyBorder="1" applyAlignment="1" xfId="0">
      <alignment horizontal="left" vertical="center"/>
    </xf>
    <xf numFmtId="176" applyNumberFormat="1" fontId="4" applyFont="1" applyFill="1" fillId="0" borderId="8" applyBorder="1" applyAlignment="1" xfId="0">
      <alignment horizontal="right" vertical="center"/>
    </xf>
    <xf numFmtId="176" applyNumberFormat="1" fontId="0" applyFill="1" fillId="0" borderId="0" applyAlignment="1" xfId="0">
      <alignment horizontal="left" vertical="center"/>
    </xf>
    <xf numFmtId="0" fontId="3" applyFont="1" applyFill="1" fillId="0" borderId="9" applyBorder="1" applyAlignment="1" xfId="0">
      <alignment horizontal="left" vertical="center"/>
    </xf>
    <xf numFmtId="0" fontId="6" applyFont="1" fillId="0" borderId="10" applyBorder="1" applyAlignment="1" xfId="0">
      <alignment horizontal="center" vertical="center"/>
    </xf>
    <xf numFmtId="0" fontId="5" applyFont="1" fillId="0" borderId="0" applyAlignment="1" xfId="0">
      <alignment vertical="center"/>
    </xf>
    <xf numFmtId="0" fontId="0" applyFill="1" fillId="0" borderId="0" applyAlignment="1" xfId="0">
      <alignment horizontal="center"/>
    </xf>
    <xf numFmtId="177" applyNumberFormat="1" fontId="1" applyFont="1" applyFill="1" fillId="0" applyBorder="1" borderId="0" applyAlignment="1" xfId="0">
      <alignment horizontal="center"/>
    </xf>
    <xf numFmtId="0" fontId="0" applyFill="1" fillId="0" borderId="0" applyAlignment="1" xfId="2">
      <alignment horizontal="center" vertical="center"/>
    </xf>
    <xf numFmtId="177" applyNumberFormat="1" fontId="1" applyFont="1" applyFill="1" fillId="0" applyBorder="1" borderId="0" applyAlignment="1" xfId="2">
      <alignment horizontal="center" vertical="center"/>
    </xf>
    <xf numFmtId="0" fontId="7" applyFont="1" applyFill="1" fillId="0" borderId="0" applyAlignment="1" xfId="10">
      <alignment horizontal="center" vertical="center"/>
    </xf>
    <xf numFmtId="178" applyNumberFormat="1" fontId="8" applyFont="1" applyFill="1" fillId="0" borderId="11" applyBorder="1" applyAlignment="1" xfId="7">
      <alignment horizontal="center" vertical="center"/>
    </xf>
    <xf numFmtId="177" applyNumberFormat="1" fontId="8" applyFont="1" applyFill="1" fillId="0" borderId="12" applyBorder="1" applyAlignment="1" xfId="10">
      <alignment horizontal="center" vertical="center" wrapText="1"/>
    </xf>
    <xf numFmtId="0" fontId="8" applyFont="1" applyFill="1" fillId="0" borderId="13" applyBorder="1" applyAlignment="1" xfId="1">
      <alignment horizontal="center" vertical="center" wrapText="1"/>
    </xf>
    <xf numFmtId="0" fontId="8" applyFont="1" applyFill="1" fillId="0" borderId="14" applyBorder="1" applyAlignment="1" xfId="10">
      <alignment horizontal="left" vertical="center" wrapText="1"/>
    </xf>
    <xf numFmtId="179" applyNumberFormat="1" fontId="8" applyFont="1" applyFill="1" fillId="0" borderId="15" applyBorder="1" applyAlignment="1" xfId="14">
      <alignment horizontal="center" vertical="center" wrapText="1"/>
    </xf>
    <xf numFmtId="0" fontId="7" applyFont="1" applyFill="1" fillId="0" borderId="16" applyBorder="1" applyAlignment="1" xfId="10">
      <alignment horizontal="left" vertical="center" wrapText="1"/>
    </xf>
    <xf numFmtId="179" applyNumberFormat="1" fontId="7" applyFont="1" applyFill="1" fillId="0" borderId="17" applyBorder="1" applyAlignment="1" xfId="14">
      <alignment horizontal="center" vertical="center" wrapText="1"/>
    </xf>
    <xf numFmtId="0" fontId="7" applyFont="1" applyFill="1" fillId="0" borderId="18" applyBorder="1" applyAlignment="1" xfId="10">
      <alignment horizontal="center" vertical="center" wrapText="1"/>
    </xf>
    <xf numFmtId="179" applyNumberFormat="1" fontId="7" applyFont="1" applyFill="1" fillId="0" borderId="17" applyBorder="1" applyAlignment="1" xfId="10">
      <alignment horizontal="center" vertical="center" wrapText="1"/>
    </xf>
    <xf numFmtId="179" applyNumberFormat="1" fontId="7" applyFont="1" applyFill="1" fillId="0" borderId="20" applyBorder="1" applyAlignment="1" xfId="14">
      <alignment horizontal="center" vertical="center" wrapText="1"/>
    </xf>
    <xf numFmtId="0" fontId="7" applyFont="1" applyFill="1" fillId="0" borderId="21" applyBorder="1" applyAlignment="1" xfId="10">
      <alignment horizontal="left" vertical="center" wrapText="1"/>
    </xf>
    <xf numFmtId="179" applyNumberFormat="1" fontId="1" applyFont="1" applyFill="1" fillId="0" borderId="22" applyBorder="1" applyAlignment="1" xfId="14">
      <alignment horizontal="center"/>
    </xf>
    <xf numFmtId="179" applyNumberFormat="1" fontId="7" applyFont="1" fillId="0" borderId="23" applyBorder="1" applyAlignment="1" xfId="14">
      <alignment horizontal="right" vertical="center"/>
    </xf>
    <xf numFmtId="179" applyNumberFormat="1" fontId="7" applyFont="1" fillId="0" borderId="24" applyBorder="1" applyAlignment="1" xfId="14">
      <alignment horizontal="right" vertical="center"/>
    </xf>
    <xf numFmtId="179" applyNumberFormat="1" fontId="9" applyFont="1" fillId="0" borderId="25" applyBorder="1" applyAlignment="1" xfId="14">
      <alignment vertical="center"/>
    </xf>
    <xf numFmtId="179" applyNumberFormat="1" fontId="8" applyFont="1" applyFill="1" fillId="0" borderId="26" applyBorder="1" applyAlignment="1" xfId="14">
      <alignment horizontal="center" vertical="center" wrapText="1"/>
    </xf>
    <xf numFmtId="0" fontId="10" applyFont="1" applyFill="1" fillId="0" borderId="27" applyBorder="1" applyAlignment="1" xfId="10">
      <alignment horizontal="center" vertical="center" wrapText="1"/>
    </xf>
    <xf numFmtId="0" fontId="0" applyFill="1" fillId="0" borderId="0" applyAlignment="1" xfId="0">
      <alignment horizontal="center" vertical="center"/>
    </xf>
    <xf numFmtId="177" applyNumberFormat="1" fontId="0" applyFill="1" fillId="0" applyBorder="1" borderId="0" applyAlignment="1" xfId="0">
      <alignment horizontal="center"/>
    </xf>
    <xf numFmtId="0" fontId="0" applyFill="1" fillId="0" borderId="0" applyAlignment="1" xfId="8">
      <alignment horizontal="center" vertical="center"/>
    </xf>
    <xf numFmtId="177" applyNumberFormat="1" fontId="0" applyFill="1" fillId="0" applyBorder="1" borderId="0" applyAlignment="1" xfId="8">
      <alignment horizontal="center" vertical="center"/>
    </xf>
    <xf numFmtId="0" fontId="7" applyFont="1" applyFill="1" fillId="0" borderId="0" applyAlignment="1" xfId="3">
      <alignment horizontal="right" vertical="center"/>
    </xf>
    <xf numFmtId="177" applyNumberFormat="1" fontId="8" applyFont="1" applyFill="1" fillId="0" borderId="12" applyBorder="1" applyAlignment="1" xfId="3">
      <alignment horizontal="center" vertical="center" wrapText="1"/>
    </xf>
    <xf numFmtId="0" fontId="8" applyFont="1" applyFill="1" fillId="0" borderId="14" applyBorder="1" applyAlignment="1" xfId="3">
      <alignment horizontal="left" vertical="center" wrapText="1"/>
    </xf>
    <xf numFmtId="0" fontId="7" applyFont="1" applyFill="1" fillId="0" borderId="16" applyBorder="1" applyAlignment="1" xfId="3">
      <alignment horizontal="left" vertical="center" wrapText="1"/>
    </xf>
    <xf numFmtId="179" applyNumberFormat="1" fontId="9" applyFont="1" applyFill="1" fillId="0" borderId="31" applyBorder="1" applyAlignment="1" xfId="9">
      <alignment vertical="center"/>
    </xf>
    <xf numFmtId="0" fontId="0" applyFill="1" fillId="0" borderId="0" applyAlignment="1" xfId="0">
      <alignment horizontal="center" wrapText="1"/>
    </xf>
    <xf numFmtId="179" applyNumberFormat="1" fontId="9" applyFont="1" applyFill="1" fillId="0" borderId="31" applyBorder="1" applyAlignment="1" xfId="6">
      <alignment vertical="center"/>
    </xf>
    <xf numFmtId="176" applyNumberFormat="1" fontId="7" applyFont="1" applyFill="1" fillId="0" borderId="33" applyBorder="1" applyAlignment="1" xfId="3">
      <alignment horizontal="right" vertical="center" wrapText="1"/>
    </xf>
    <xf numFmtId="0" fontId="0" applyFill="1" fillId="0" borderId="0" applyAlignment="1" xfId="0">
      <alignment horizontal="left" wrapText="1"/>
    </xf>
    <xf numFmtId="0" fontId="10" applyFont="1" applyFill="1" fillId="0" borderId="34" applyBorder="1" applyAlignment="1" xfId="3">
      <alignment vertical="center" wrapText="1"/>
    </xf>
    <xf numFmtId="0" fontId="10" applyFont="1" applyFill="1" fillId="0" borderId="35" applyBorder="1" applyAlignment="1" xfId="3">
      <alignment vertical="center" wrapText="1"/>
    </xf>
    <xf numFmtId="180" applyNumberFormat="1" fontId="0" applyFill="1" fillId="0" applyBorder="1" borderId="0" applyAlignment="1" xfId="5">
      <alignment horizontal="center"/>
    </xf>
    <xf numFmtId="0" fontId="11" applyFont="1" fillId="0" borderId="0" applyAlignment="1" xfId="0"/>
    <xf numFmtId="0" fontId="12" applyFont="1" fillId="0" borderId="0" applyAlignment="1" xfId="0"/>
    <xf numFmtId="0" fontId="0" fillId="0" borderId="0" applyAlignment="1" xfId="0">
      <alignment wrapText="1"/>
    </xf>
    <xf numFmtId="0" fontId="13" applyFont="1" fillId="0" borderId="36" applyBorder="1" applyAlignment="1" xfId="0">
      <alignment horizontal="right" vertical="center"/>
    </xf>
    <xf numFmtId="0" fontId="14" applyFont="1" applyFill="1" fillId="0" borderId="37" applyBorder="1" applyAlignment="1" xfId="0">
      <alignment horizontal="center" vertical="center" wrapText="1"/>
      <protection locked="0"/>
    </xf>
    <xf numFmtId="0" fontId="10" applyFont="1" fillId="3" applyFill="1" borderId="38" applyBorder="1" applyAlignment="1" xfId="0">
      <alignment horizontal="left" vertical="center" wrapText="1"/>
    </xf>
    <xf numFmtId="179" applyNumberFormat="1" fontId="11" applyFont="1" applyFill="1" fillId="0" borderId="39" applyBorder="1" applyAlignment="1" xfId="14">
      <alignment horizontal="right" vertical="center"/>
    </xf>
    <xf numFmtId="0" fontId="14" applyFont="1" fillId="3" applyFill="1" borderId="40" applyBorder="1" applyAlignment="1" xfId="0">
      <alignment horizontal="left" vertical="center" wrapText="1"/>
    </xf>
    <xf numFmtId="179" applyNumberFormat="1" fontId="12" applyFont="1" fillId="3" applyFill="1" borderId="41" applyBorder="1" applyAlignment="1" xfId="14">
      <alignment horizontal="right" vertical="center"/>
    </xf>
    <xf numFmtId="179" applyNumberFormat="1" fontId="11" applyFont="1" fillId="0" borderId="0" applyAlignment="1" xfId="0"/>
    <xf numFmtId="0" fontId="15" applyFont="1" fillId="0" borderId="0" applyAlignment="1" xfId="0"/>
    <xf numFmtId="179" applyNumberFormat="1" fontId="11" applyFont="1" fillId="3" applyFill="1" borderId="42" applyBorder="1" applyAlignment="1" xfId="14">
      <alignment horizontal="right" vertical="center"/>
    </xf>
    <xf numFmtId="0" fontId="10" applyFont="1" fillId="3" applyFill="1" borderId="43" applyBorder="1" applyAlignment="1" xfId="0">
      <alignment horizontal="left" vertical="center" wrapText="1"/>
    </xf>
    <xf numFmtId="0" fontId="11" applyFont="1" fillId="3" applyFill="1" borderId="44" applyBorder="1" applyAlignment="1" xfId="0"/>
    <xf numFmtId="0" fontId="14" applyFont="1" fillId="3" applyFill="1" borderId="45" applyBorder="1" applyAlignment="1" xfId="0">
      <alignment horizontal="left" vertical="center" wrapText="1"/>
    </xf>
    <xf numFmtId="179" applyNumberFormat="1" fontId="15" applyFont="1" fillId="0" borderId="0" applyAlignment="1" xfId="0"/>
    <xf numFmtId="0" fontId="12" applyFont="1" fillId="3" applyFill="1" borderId="46" applyBorder="1" applyAlignment="1" xfId="0">
      <alignment horizontal="center" vertical="center" wrapText="1"/>
    </xf>
    <xf numFmtId="179" applyNumberFormat="1" fontId="12" applyFont="1" fillId="3" applyFill="1" borderId="41" applyBorder="1" applyAlignment="1" xfId="0">
      <alignment horizontal="right" vertical="center"/>
    </xf>
    <xf numFmtId="179" applyNumberFormat="1" fontId="12" applyFont="1" fillId="0" borderId="0" applyAlignment="1" xfId="0"/>
    <xf numFmtId="0" fontId="16" applyFont="1" fillId="0" borderId="0" applyAlignment="1" xfId="0"/>
    <xf numFmtId="180" applyNumberFormat="1" fontId="0" fillId="0" borderId="0" applyAlignment="1" xfId="5"/>
    <xf numFmtId="0" fontId="17" applyFont="1" fillId="0" borderId="0" applyAlignment="1" xfId="0"/>
    <xf numFmtId="179" applyNumberFormat="1" fontId="0" fillId="0" borderId="0" applyAlignment="1" xfId="0"/>
    <xf numFmtId="0" fontId="11" applyFont="1" applyFill="1" fillId="0" borderId="0" applyAlignment="1" xfId="0"/>
    <xf numFmtId="0" fontId="12" applyFont="1" applyFill="1" fillId="0" borderId="0" applyAlignment="1" xfId="0"/>
    <xf numFmtId="0" fontId="0" applyFill="1" fillId="0" borderId="0" applyAlignment="1" xfId="0">
      <alignment wrapText="1"/>
    </xf>
    <xf numFmtId="0" fontId="0" applyFill="1" fillId="0" borderId="0" applyAlignment="1" xfId="0"/>
    <xf numFmtId="0" fontId="13" applyFont="1" applyFill="1" fillId="0" borderId="48" applyBorder="1" applyAlignment="1" xfId="0">
      <alignment horizontal="right" vertical="center"/>
    </xf>
    <xf numFmtId="0" fontId="10" applyFont="1" applyFill="1" fillId="0" borderId="49" applyBorder="1" applyAlignment="1" xfId="0">
      <alignment horizontal="left" vertical="center" wrapText="1"/>
    </xf>
    <xf numFmtId="0" fontId="14" applyFont="1" applyFill="1" fillId="0" borderId="50" applyBorder="1" applyAlignment="1" xfId="0">
      <alignment horizontal="left" vertical="center" wrapText="1"/>
    </xf>
    <xf numFmtId="179" applyNumberFormat="1" fontId="12" applyFont="1" applyFill="1" fillId="0" borderId="51" applyBorder="1" applyAlignment="1" xfId="14">
      <alignment horizontal="right" vertical="center"/>
    </xf>
    <xf numFmtId="179" applyNumberFormat="1" fontId="11" applyFont="1" applyFill="1" fillId="0" borderId="0" applyAlignment="1" xfId="0"/>
    <xf numFmtId="0" fontId="15" applyFont="1" applyFill="1" fillId="0" borderId="0" applyAlignment="1" xfId="0"/>
    <xf numFmtId="0" fontId="10" applyFont="1" applyFill="1" fillId="0" borderId="52" applyBorder="1" applyAlignment="1" xfId="0">
      <alignment horizontal="left" vertical="center" wrapText="1"/>
    </xf>
    <xf numFmtId="0" fontId="11" applyFont="1" applyFill="1" fillId="0" borderId="53" applyBorder="1" applyAlignment="1" xfId="0"/>
    <xf numFmtId="0" fontId="14" applyFont="1" applyFill="1" fillId="0" borderId="54" applyBorder="1" applyAlignment="1" xfId="0">
      <alignment horizontal="left" vertical="center" wrapText="1"/>
    </xf>
    <xf numFmtId="179" applyNumberFormat="1" fontId="15" applyFont="1" applyFill="1" fillId="0" borderId="0" applyAlignment="1" xfId="0"/>
    <xf numFmtId="0" fontId="12" applyFont="1" applyFill="1" fillId="0" borderId="55" applyBorder="1" applyAlignment="1" xfId="0">
      <alignment horizontal="center" vertical="center" wrapText="1"/>
    </xf>
    <xf numFmtId="179" applyNumberFormat="1" fontId="12" applyFont="1" applyFill="1" fillId="0" borderId="51" applyBorder="1" applyAlignment="1" xfId="0">
      <alignment horizontal="right" vertical="center"/>
    </xf>
    <xf numFmtId="179" applyNumberFormat="1" fontId="12" applyFont="1" applyFill="1" fillId="0" borderId="0" applyAlignment="1" xfId="0"/>
    <xf numFmtId="0" fontId="16" applyFont="1" applyFill="1" fillId="0" borderId="0" applyAlignment="1" xfId="0"/>
    <xf numFmtId="180" applyNumberFormat="1" fontId="0" applyFill="1" fillId="0" borderId="0" applyAlignment="1" xfId="5"/>
    <xf numFmtId="0" fontId="17" applyFont="1" applyFill="1" fillId="0" borderId="0" applyAlignment="1" xfId="0"/>
    <xf numFmtId="179" applyNumberFormat="1" fontId="0" applyFill="1" fillId="0" borderId="0" applyAlignment="1" xfId="0"/>
    <xf numFmtId="0" fontId="11" applyFont="1" applyFill="1" fillId="0" borderId="0" applyAlignment="1" xfId="0">
      <alignment vertical="center"/>
    </xf>
    <xf numFmtId="0" fontId="12" applyFont="1" applyFill="1" fillId="0" borderId="0" applyAlignment="1" xfId="0">
      <alignment vertical="center"/>
    </xf>
    <xf numFmtId="179" applyNumberFormat="1" fontId="0" applyFill="1" fillId="0" borderId="0" applyAlignment="1" xfId="4"/>
    <xf numFmtId="0" fontId="11" applyFont="1" applyFill="1" fillId="0" borderId="0" applyAlignment="1" xfId="0">
      <alignment horizontal="right" vertical="center"/>
    </xf>
    <xf numFmtId="0" fontId="18" applyFont="1" applyFill="1" fillId="0" borderId="57" applyBorder="1" applyAlignment="1" xfId="0">
      <alignment horizontal="right" vertical="center"/>
    </xf>
    <xf numFmtId="179" applyNumberFormat="1" fontId="14" applyFont="1" applyFill="1" fillId="0" borderId="58" applyBorder="1" applyAlignment="1" xfId="4">
      <alignment horizontal="center" vertical="center" wrapText="1"/>
      <protection locked="0"/>
    </xf>
    <xf numFmtId="0" fontId="14" applyFont="1" applyFill="1" fillId="0" borderId="59" applyBorder="1" applyAlignment="1" xfId="0">
      <alignment horizontal="center" vertical="center" wrapText="1"/>
      <protection locked="0"/>
    </xf>
    <xf numFmtId="0" fontId="10" applyFont="1" applyFill="1" fillId="0" borderId="60" applyBorder="1" applyAlignment="1" xfId="0">
      <alignment horizontal="left" vertical="center"/>
    </xf>
    <xf numFmtId="0" fontId="14" applyFont="1" applyFill="1" fillId="0" borderId="61" applyBorder="1" applyAlignment="1" xfId="0">
      <alignment horizontal="left" vertical="center"/>
    </xf>
    <xf numFmtId="179" applyNumberFormat="1" fontId="10" applyFont="1" applyFill="1" fillId="0" borderId="62" applyBorder="1" applyAlignment="1" xfId="4">
      <alignment horizontal="right" vertical="center"/>
    </xf>
    <xf numFmtId="0" fontId="10" applyFont="1" applyFill="1" fillId="0" borderId="63" applyBorder="1" applyAlignment="1" xfId="0">
      <alignment horizontal="left" vertical="center"/>
    </xf>
    <xf numFmtId="179" applyNumberFormat="1" fontId="11" applyFont="1" applyFill="1" fillId="0" borderId="64" applyBorder="1" applyAlignment="1" xfId="14">
      <alignment vertical="center"/>
    </xf>
    <xf numFmtId="179" applyNumberFormat="1" fontId="12" applyFont="1" applyFill="1" fillId="0" borderId="65" applyBorder="1" applyAlignment="1" xfId="14">
      <alignment vertical="center"/>
    </xf>
    <xf numFmtId="0" fontId="10" applyFont="1" applyFill="1" fillId="0" borderId="66" applyBorder="1" applyAlignment="1" xfId="0">
      <alignment horizontal="left" vertical="center"/>
    </xf>
    <xf numFmtId="0" fontId="11" applyFont="1" applyFill="1" fillId="0" applyBorder="1" borderId="0" applyAlignment="1" xfId="0">
      <alignment vertical="center"/>
    </xf>
    <xf numFmtId="0" fontId="14" applyFont="1" applyFill="1" fillId="0" borderId="67" applyBorder="1" applyAlignment="1" xfId="0">
      <alignment horizontal="center" vertical="center"/>
    </xf>
    <xf numFmtId="179" applyNumberFormat="1" fontId="12" applyFont="1" applyFill="1" fillId="0" borderId="65" applyBorder="1" applyAlignment="1" xfId="4">
      <alignment vertical="center"/>
    </xf>
    <xf numFmtId="179" applyNumberFormat="1" fontId="11" applyFont="1" applyFill="1" fillId="0" borderId="0" applyAlignment="1" xfId="0">
      <alignment vertical="center"/>
    </xf>
    <xf numFmtId="0" fontId="8" applyFont="1" applyFill="1" fillId="0" applyBorder="1" borderId="0" applyAlignment="1" xfId="13">
      <alignment vertical="center"/>
    </xf>
    <xf numFmtId="179" applyNumberFormat="1" fontId="19" applyFont="1" applyFill="1" fillId="0" borderId="69" applyBorder="1" applyAlignment="1" xfId="4">
      <alignment vertical="center"/>
    </xf>
    <xf numFmtId="178" applyNumberFormat="1" fontId="19" applyFont="1" applyFill="1" fillId="0" borderId="70" applyBorder="1" applyAlignment="1" xfId="14">
      <alignment vertical="center"/>
    </xf>
    <xf numFmtId="0" fontId="14" applyFont="1" applyFill="1" fillId="0" borderId="71" applyBorder="1" applyAlignment="1" xfId="0">
      <alignment horizontal="left" vertical="center"/>
    </xf>
    <xf numFmtId="0" fontId="13" applyFont="1" applyFill="1" fillId="0" borderId="0" applyAlignment="1" xfId="0">
      <alignment horizontal="right" vertical="center"/>
    </xf>
    <xf numFmtId="179" applyNumberFormat="1" fontId="10" applyFont="1" applyFill="1" fillId="0" borderId="72" applyBorder="1" applyAlignment="1" xfId="14">
      <alignment horizontal="center" vertical="center" wrapText="1"/>
      <protection locked="0"/>
    </xf>
    <xf numFmtId="180" applyNumberFormat="1" fontId="11" applyFont="1" applyFill="1" fillId="0" borderId="73" applyBorder="1" applyAlignment="1" xfId="5">
      <alignment horizontal="right" vertical="center"/>
    </xf>
    <xf numFmtId="180" applyNumberFormat="1" fontId="11" applyFont="1" applyFill="1" fillId="0" borderId="74" applyBorder="1" applyAlignment="1" xfId="5">
      <alignment horizontal="right" vertical="center"/>
    </xf>
    <xf numFmtId="0" fontId="14" applyFont="1" applyFill="1" fillId="0" applyBorder="1" borderId="0" applyAlignment="1" xfId="0">
      <alignment horizontal="left" vertical="center"/>
    </xf>
    <xf numFmtId="0" fontId="14" applyFont="1" applyFill="1" fillId="0" borderId="75" applyBorder="1" applyAlignment="1" xfId="0">
      <alignment horizontal="center" vertical="center"/>
    </xf>
    <xf numFmtId="179" applyNumberFormat="1" fontId="12" applyFont="1" applyFill="1" fillId="0" borderId="76" applyBorder="1" applyAlignment="1" xfId="14">
      <alignment vertical="center"/>
    </xf>
    <xf numFmtId="181" applyNumberFormat="1" fontId="14" applyFont="1" applyFill="1" fillId="0" borderId="77" applyBorder="1" applyAlignment="1" xfId="0">
      <alignment horizontal="left" vertical="center" wrapText="1"/>
      <protection locked="0"/>
    </xf>
    <xf numFmtId="0" fontId="10" applyFont="1" applyFill="1" fillId="0" borderId="52" applyBorder="1" applyAlignment="1" xfId="0">
      <alignment horizontal="left" vertical="center" wrapText="1"/>
      <protection locked="0"/>
    </xf>
    <xf numFmtId="0" fontId="12" applyFont="1" applyFill="1" fillId="0" borderId="79" applyBorder="1" applyAlignment="1" xfId="0">
      <alignment vertical="center"/>
    </xf>
    <xf numFmtId="0" fontId="14" applyFont="1" applyFill="1" fillId="0" borderId="50" applyBorder="1" applyAlignment="1" xfId="0">
      <alignment horizontal="left" vertical="center" wrapText="1"/>
      <protection locked="0"/>
    </xf>
    <xf numFmtId="0" fontId="12" applyFont="1" applyFill="1" fillId="0" borderId="81" applyBorder="1" applyAlignment="1" xfId="0">
      <alignment horizontal="left" vertical="center"/>
    </xf>
    <xf numFmtId="0" fontId="12" applyFont="1" applyFill="1" fillId="0" borderId="82" applyBorder="1" applyAlignment="1" xfId="0"/>
    <xf numFmtId="181" applyNumberFormat="1" fontId="14" applyFont="1" applyFill="1" fillId="0" borderId="83" applyBorder="1" applyAlignment="1" xfId="0">
      <alignment horizontal="center" vertical="center" wrapText="1"/>
      <protection locked="0"/>
    </xf>
    <xf numFmtId="179" applyNumberFormat="1" fontId="12" applyFont="1" applyFill="1" fillId="0" borderId="84" applyBorder="1" applyAlignment="1" xfId="0">
      <alignment horizontal="center" vertical="center"/>
    </xf>
    <xf numFmtId="176" applyNumberFormat="1" fontId="0" applyFill="1" fillId="0" borderId="0" applyAlignment="1" xfId="0"/>
    <xf numFmtId="176" applyNumberFormat="1" fontId="18" applyFont="1" applyFill="1" fillId="0" borderId="0" applyAlignment="1" xfId="0">
      <alignment horizontal="right" vertical="center"/>
    </xf>
    <xf numFmtId="176" applyNumberFormat="1" fontId="14" applyFont="1" applyFill="1" fillId="0" borderId="85" applyBorder="1" applyAlignment="1" xfId="0">
      <alignment horizontal="center" vertical="center" wrapText="1"/>
      <protection locked="0"/>
    </xf>
    <xf numFmtId="176" applyNumberFormat="1" fontId="14" applyFont="1" applyFill="1" fillId="0" borderId="86" applyBorder="1" applyAlignment="1" xfId="0">
      <alignment horizontal="center" vertical="center" wrapText="1"/>
      <protection locked="0"/>
    </xf>
    <xf numFmtId="176" applyNumberFormat="1" fontId="10" applyFont="1" applyFill="1" fillId="0" borderId="87" applyBorder="1" applyAlignment="1" xfId="0">
      <alignment horizontal="right" vertical="center"/>
    </xf>
    <xf numFmtId="176" applyNumberFormat="1" fontId="11" applyFont="1" applyFill="1" fillId="0" borderId="88" applyBorder="1" applyAlignment="1" xfId="14">
      <alignment horizontal="right" vertical="center"/>
    </xf>
    <xf numFmtId="176" applyNumberFormat="1" fontId="12" applyFont="1" applyFill="1" fillId="0" borderId="89" applyBorder="1" applyAlignment="1" xfId="14">
      <alignment horizontal="right" vertical="center"/>
    </xf>
    <xf numFmtId="176" applyNumberFormat="1" fontId="11" applyFont="1" applyFill="1" fillId="0" borderId="90" applyBorder="1" applyAlignment="1" xfId="14">
      <alignment vertical="center"/>
    </xf>
    <xf numFmtId="176" applyNumberFormat="1" fontId="12" applyFont="1" applyFill="1" fillId="0" borderId="91" applyBorder="1" applyAlignment="1" xfId="14">
      <alignment vertical="center"/>
    </xf>
    <xf numFmtId="0" fontId="11" applyFont="1" applyFill="1" fillId="0" borderId="92" applyBorder="1" applyAlignment="1" xfId="0">
      <alignment vertical="center"/>
    </xf>
    <xf numFmtId="176" applyNumberFormat="1" fontId="11" applyFont="1" applyFill="1" fillId="0" borderId="90" applyBorder="1" applyAlignment="1" xfId="0">
      <alignment vertical="center"/>
    </xf>
    <xf numFmtId="0" fontId="8" applyFont="1" applyFill="1" fillId="0" borderId="94" applyBorder="1" applyAlignment="1" xfId="13">
      <alignment vertical="center"/>
    </xf>
    <xf numFmtId="176" applyNumberFormat="1" fontId="19" applyFont="1" applyFill="1" fillId="0" borderId="95" applyBorder="1" applyAlignment="1" xfId="14">
      <alignment vertical="center"/>
    </xf>
    <xf numFmtId="179" applyNumberFormat="1" fontId="10" applyFont="1" applyFill="1" fillId="0" borderId="72" applyBorder="1" applyAlignment="1" xfId="0">
      <alignment horizontal="center" vertical="center" wrapText="1"/>
      <protection locked="0"/>
    </xf>
    <xf numFmtId="0" fontId="11" applyFont="1" fillId="0" borderId="0" applyAlignment="1" xfId="0">
      <alignment vertical="center"/>
    </xf>
    <xf numFmtId="179" applyNumberFormat="1" fontId="0" fillId="0" borderId="0" applyAlignment="1" xfId="4"/>
    <xf numFmtId="179" applyNumberFormat="1" fontId="14" applyFont="1" applyFill="1" fillId="0" borderId="97" applyBorder="1" applyAlignment="1" xfId="4">
      <alignment horizontal="center" vertical="center"/>
    </xf>
    <xf numFmtId="179" applyNumberFormat="1" fontId="14" applyFont="1" applyFill="1" fillId="0" borderId="98" applyBorder="1" applyAlignment="1" xfId="14">
      <alignment horizontal="right" vertical="center"/>
    </xf>
    <xf numFmtId="179" applyNumberFormat="1" fontId="14" applyFont="1" applyFill="1" fillId="0" borderId="98" applyBorder="1" applyAlignment="1" xfId="4">
      <alignment horizontal="right" vertical="center"/>
    </xf>
    <xf numFmtId="176" applyNumberFormat="1" fontId="14" applyFont="1" applyFill="1" fillId="0" borderId="100" applyBorder="1" applyAlignment="1" xfId="0">
      <alignment horizontal="left" vertical="center"/>
    </xf>
    <xf numFmtId="179" applyNumberFormat="1" fontId="10" applyFont="1" applyFill="1" fillId="0" borderId="62" applyBorder="1" applyAlignment="1" xfId="14">
      <alignment horizontal="right" vertical="center"/>
    </xf>
    <xf numFmtId="176" applyNumberFormat="1" fontId="10" applyFont="1" applyFill="1" fillId="0" borderId="102" applyBorder="1" applyAlignment="1" xfId="0">
      <alignment horizontal="left" vertical="center"/>
    </xf>
    <xf numFmtId="179" applyNumberFormat="1" fontId="11" applyFont="1" fillId="0" borderId="0" applyAlignment="1" xfId="0">
      <alignment vertical="center"/>
    </xf>
    <xf numFmtId="176" applyNumberFormat="1" fontId="10" applyFont="1" applyFill="1" fillId="0" borderId="103" applyBorder="1" applyAlignment="1" xfId="0">
      <alignment horizontal="left" vertical="center"/>
    </xf>
    <xf numFmtId="179" applyNumberFormat="1" fontId="10" applyFont="1" applyFill="1" fillId="0" borderId="104" applyBorder="1" applyAlignment="1" xfId="4">
      <alignment horizontal="right" vertical="center"/>
    </xf>
    <xf numFmtId="176" applyNumberFormat="1" fontId="14" applyFont="1" applyFill="1" fillId="0" borderId="105" applyBorder="1" applyAlignment="1" xfId="0">
      <alignment horizontal="left" vertical="center"/>
    </xf>
    <xf numFmtId="176" applyNumberFormat="1" fontId="14" applyFont="1" applyFill="1" fillId="0" borderId="106" applyBorder="1" applyAlignment="1" xfId="0">
      <alignment horizontal="left" vertical="center"/>
    </xf>
    <xf numFmtId="179" applyNumberFormat="1" fontId="10" applyFont="1" applyFill="1" fillId="0" borderId="107" applyBorder="1" applyAlignment="1" xfId="4">
      <alignment horizontal="right" vertical="center"/>
    </xf>
    <xf numFmtId="176" applyNumberFormat="1" fontId="10" applyFont="1" applyFill="1" fillId="0" borderId="108" applyBorder="1" applyAlignment="1" xfId="0">
      <alignment horizontal="left" vertical="center"/>
    </xf>
    <xf numFmtId="182" applyNumberFormat="1" fontId="10" applyFont="1" applyFill="1" fillId="0" borderId="109" applyBorder="1" applyAlignment="1" xfId="4">
      <alignment horizontal="right" vertical="center"/>
    </xf>
    <xf numFmtId="176" applyNumberFormat="1" fontId="14" applyFont="1" applyFill="1" fillId="0" borderId="110" applyBorder="1" applyAlignment="1" xfId="0">
      <alignment horizontal="left" vertical="center"/>
    </xf>
    <xf numFmtId="176" applyNumberFormat="1" fontId="10" applyFont="1" applyFill="1" fillId="0" borderId="111" applyBorder="1" applyAlignment="1" xfId="0">
      <alignment horizontal="left" vertical="center"/>
    </xf>
    <xf numFmtId="182" applyNumberFormat="1" fontId="10" applyFont="1" applyFill="1" fillId="0" borderId="112" applyBorder="1" applyAlignment="1" xfId="4">
      <alignment horizontal="right" vertical="center"/>
    </xf>
    <xf numFmtId="182" applyNumberFormat="1" fontId="10" applyFont="1" applyFill="1" fillId="0" borderId="113" applyBorder="1" applyAlignment="1" xfId="4">
      <alignment horizontal="right" vertical="center"/>
    </xf>
    <xf numFmtId="0" fontId="10" applyFont="1" applyFill="1" fillId="0" borderId="114" applyBorder="1" applyAlignment="1" xfId="0">
      <alignment horizontal="center" vertical="center"/>
    </xf>
    <xf numFmtId="176" applyNumberFormat="1" fontId="14" applyFont="1" applyFill="1" fillId="0" borderId="115" applyBorder="1" applyAlignment="1" xfId="0">
      <alignment horizontal="right" vertical="center"/>
    </xf>
    <xf numFmtId="0" fontId="10" applyFont="1" applyFill="1" fillId="0" borderId="116" applyBorder="1" applyAlignment="1" xfId="0">
      <alignment horizontal="center" vertical="center"/>
    </xf>
    <xf numFmtId="0" fontId="20" applyFont="1" applyFill="1" fillId="0" borderId="0" applyAlignment="1" xfId="0"/>
    <xf numFmtId="0" fontId="0" applyFill="1" fillId="0" applyBorder="1" borderId="0" applyAlignment="1" xfId="0"/>
    <xf numFmtId="179" applyNumberFormat="1" fontId="11" applyFont="1" applyFill="1" fillId="0" applyBorder="1" borderId="0" applyAlignment="1" xfId="4">
      <alignment horizontal="right" vertical="center"/>
    </xf>
    <xf numFmtId="0" fontId="21" applyFont="1" applyFill="1" fillId="0" borderId="117" applyBorder="1" applyAlignment="1" xfId="0">
      <alignment horizontal="center" vertical="center"/>
    </xf>
    <xf numFmtId="179" applyNumberFormat="1" fontId="21" applyFont="1" applyFill="1" fillId="0" borderId="118" applyBorder="1" applyAlignment="1" xfId="4">
      <alignment horizontal="center" vertical="center"/>
    </xf>
    <xf numFmtId="0" fontId="20" applyFont="1" applyFill="1" fillId="0" borderId="119" applyBorder="1" applyAlignment="1" xfId="0">
      <alignment vertical="center"/>
    </xf>
    <xf numFmtId="176" applyNumberFormat="1" fontId="20" applyFont="1" applyFill="1" fillId="0" borderId="0" applyAlignment="1" xfId="0"/>
    <xf numFmtId="0" fontId="0" applyFill="1" fillId="0" borderId="120" applyBorder="1" applyAlignment="1" xfId="0">
      <alignment vertical="center"/>
    </xf>
    <xf numFmtId="179" applyNumberFormat="1" fontId="1" applyFont="1" applyFill="1" fillId="0" borderId="121" applyBorder="1" applyAlignment="1" xfId="4">
      <alignment vertical="center"/>
    </xf>
    <xf numFmtId="179" applyNumberFormat="1" fontId="9" applyFont="1" applyFill="1" fillId="0" borderId="0" applyAlignment="1" xfId="4"/>
    <xf numFmtId="179" applyNumberFormat="1" fontId="13" applyFont="1" applyFill="1" fillId="0" applyBorder="1" borderId="0" applyAlignment="1" xfId="4">
      <alignment horizontal="right" vertical="center"/>
    </xf>
    <xf numFmtId="179" applyNumberFormat="1" fontId="14" applyFont="1" applyFill="1" fillId="0" borderId="122" applyBorder="1" applyAlignment="1" xfId="4">
      <alignment horizontal="center" vertical="center" wrapText="1"/>
      <protection locked="0"/>
    </xf>
    <xf numFmtId="0" fontId="10" applyFont="1" applyFill="1" fillId="0" borderId="123" applyBorder="1" applyAlignment="1" xfId="0">
      <alignment horizontal="left" vertical="center"/>
    </xf>
    <xf numFmtId="179" applyNumberFormat="1" fontId="9" applyFont="1" applyFill="1" fillId="0" borderId="31" applyBorder="1" applyAlignment="1" xfId="4">
      <alignment vertical="center"/>
    </xf>
    <xf numFmtId="179" applyNumberFormat="1" fontId="22" applyFont="1" applyFill="1" fillId="0" borderId="125" applyBorder="1" applyAlignment="1" xfId="4">
      <alignment vertical="center"/>
    </xf>
    <xf numFmtId="179" applyNumberFormat="1" fontId="0" applyFill="1" fillId="0" borderId="126" applyBorder="1" applyAlignment="1" xfId="4">
      <alignment vertical="center"/>
    </xf>
    <xf numFmtId="179" applyNumberFormat="1" fontId="11" applyFont="1" applyFill="1" fillId="0" borderId="127" applyBorder="1" applyAlignment="1" xfId="4"/>
    <xf numFmtId="0" fontId="11" applyFont="1" applyFill="1" fillId="0" borderId="128" applyBorder="1" applyAlignment="1" xfId="0">
      <alignment horizontal="left" vertical="center"/>
    </xf>
    <xf numFmtId="0" fontId="11" applyFont="1" applyFill="1" fillId="0" borderId="129" applyBorder="1" applyAlignment="1" xfId="0">
      <alignment vertical="center" wrapText="1"/>
    </xf>
    <xf numFmtId="0" fontId="11" applyFont="1" applyFill="1" fillId="0" borderId="130" applyBorder="1" applyAlignment="1" xfId="0">
      <alignment horizontal="left" vertical="center" wrapText="1"/>
    </xf>
    <xf numFmtId="0" fontId="12" applyFont="1" applyFill="1" fillId="0" borderId="131" applyBorder="1" applyAlignment="1" xfId="0">
      <alignment horizontal="left" vertical="center" wrapText="1"/>
    </xf>
    <xf numFmtId="0" fontId="12" applyFont="1" applyFill="1" fillId="0" borderId="132" applyBorder="1" applyAlignment="1" xfId="0">
      <alignment vertical="center" wrapText="1"/>
    </xf>
    <xf numFmtId="0" fontId="14" applyFont="1" applyFill="1" fillId="0" borderId="133" applyBorder="1" applyAlignment="1" xfId="0">
      <alignment horizontal="distributed" vertical="center"/>
    </xf>
    <xf numFmtId="0" fontId="14" applyFont="1" applyFill="1" fillId="0" borderId="134" applyBorder="1" applyAlignment="1" xfId="0">
      <alignment vertical="center"/>
    </xf>
    <xf numFmtId="0" fontId="10" applyFont="1" applyFill="1" fillId="0" borderId="135" applyBorder="1" applyAlignment="1" xfId="0">
      <alignment vertical="center"/>
    </xf>
    <xf numFmtId="179" applyNumberFormat="1" fontId="12" applyFont="1" applyFill="1" fillId="0" borderId="0" applyAlignment="1" xfId="0">
      <alignment vertical="center"/>
    </xf>
    <xf numFmtId="180" applyNumberFormat="1" fontId="12" applyFont="1" applyFill="1" fillId="0" borderId="0" applyAlignment="1" xfId="5">
      <alignment vertical="center"/>
    </xf>
    <xf numFmtId="0" fontId="11" applyFont="1" applyFill="1" fillId="0" borderId="136" applyBorder="1" applyAlignment="1" xfId="0">
      <alignment horizontal="right" vertical="center"/>
    </xf>
    <xf numFmtId="182" applyNumberFormat="1" fontId="11" applyFont="1" applyFill="1" fillId="0" borderId="137" applyBorder="1" applyAlignment="1" xfId="4">
      <alignment vertical="center"/>
    </xf>
    <xf numFmtId="182" applyNumberFormat="1" fontId="12" applyFont="1" applyFill="1" fillId="0" borderId="138" applyBorder="1" applyAlignment="1" xfId="4">
      <alignment vertical="center"/>
    </xf>
    <xf numFmtId="179" applyNumberFormat="1" fontId="12" applyFont="1" applyFill="1" fillId="0" borderId="65" applyBorder="1" applyAlignment="1" xfId="0">
      <alignment vertical="center"/>
    </xf>
    <xf numFmtId="0" fontId="12" applyFont="1" applyFill="1" fillId="0" borderId="140" applyBorder="1" applyAlignment="1" xfId="0">
      <alignment horizontal="right" vertical="center"/>
    </xf>
    <xf numFmtId="179" applyNumberFormat="1" fontId="0" applyFill="1" fillId="0" applyBorder="1" borderId="0" applyAlignment="1" xfId="4">
      <alignment horizontal="right" vertical="center"/>
    </xf>
    <xf numFmtId="179" applyNumberFormat="1" fontId="23" applyFont="1" applyFill="1" fillId="0" borderId="141" applyBorder="1" applyAlignment="1" xfId="4">
      <alignment horizontal="center" vertical="center"/>
    </xf>
    <xf numFmtId="179" applyNumberFormat="1" fontId="20" applyFont="1" applyFill="1" fillId="0" borderId="142" applyBorder="1" applyAlignment="1" xfId="4">
      <alignment vertical="center"/>
    </xf>
    <xf numFmtId="0" fontId="20" applyFont="1" applyFill="1" fillId="0" borderId="143" applyBorder="1" applyAlignment="1" xfId="0">
      <alignment horizontal="center" vertical="center"/>
    </xf>
    <xf numFmtId="179" applyNumberFormat="1" fontId="24" applyFont="1" applyFill="1" fillId="0" borderId="144" applyBorder="1" applyAlignment="1" xfId="4">
      <alignment horizontal="center" vertical="center" wrapText="1"/>
      <protection locked="0"/>
    </xf>
    <xf numFmtId="179" applyNumberFormat="1" fontId="24" applyFont="1" applyFill="1" fillId="0" borderId="145" applyBorder="1" applyAlignment="1" xfId="4">
      <alignment horizontal="center" vertical="center" wrapText="1"/>
      <protection locked="0"/>
    </xf>
    <xf numFmtId="179" applyNumberFormat="1" fontId="9" applyFont="1" applyFill="1" fillId="0" borderId="146" applyBorder="1" applyAlignment="1" xfId="4">
      <alignment horizontal="right" vertical="center"/>
    </xf>
    <xf numFmtId="179" applyNumberFormat="1" fontId="24" applyFont="1" applyFill="1" fillId="0" borderId="147" applyBorder="1" applyAlignment="1" xfId="4">
      <alignment horizontal="right" vertical="center"/>
    </xf>
    <xf numFmtId="0" fontId="11" applyFont="1" applyFill="1" fillId="0" applyBorder="1" borderId="0" applyAlignment="1" xfId="0"/>
    <xf numFmtId="179" applyNumberFormat="1" fontId="0" applyFill="1" fillId="0" borderId="148" applyBorder="1" applyAlignment="1" xfId="4"/>
    <xf numFmtId="179" applyNumberFormat="1" fontId="12" applyFont="1" applyFill="1" fillId="0" borderId="51" applyBorder="1" applyAlignment="1" xfId="4">
      <alignment horizontal="right" vertical="center"/>
    </xf>
    <xf numFmtId="179" applyNumberFormat="1" fontId="11" applyFont="1" applyFill="1" fillId="0" borderId="39" applyBorder="1" applyAlignment="1" xfId="4">
      <alignment horizontal="right" vertical="center"/>
    </xf>
    <xf numFmtId="0" fontId="3" applyFont="1" applyFill="1" fillId="0" borderId="0" applyAlignment="1" xfId="0">
      <alignment horizontal="center" vertical="center"/>
    </xf>
    <xf numFmtId="0" fontId="11" applyFont="1" applyFill="1" fillId="0" borderId="151" applyBorder="1" applyAlignment="1" xfId="0">
      <alignment horizontal="center"/>
    </xf>
    <xf numFmtId="0" fontId="3" applyFont="1" applyFill="1" fillId="0" applyBorder="1" borderId="0" applyAlignment="1" xfId="0">
      <alignment horizontal="center" vertical="center" wrapText="1"/>
    </xf>
    <xf numFmtId="0" fontId="14" applyFont="1" applyFill="1" fillId="0" borderId="152" applyBorder="1" applyAlignment="1" xfId="0">
      <alignment horizontal="center" vertical="center" wrapText="1"/>
      <protection locked="0"/>
    </xf>
    <xf numFmtId="179" applyNumberFormat="1" fontId="24" applyFont="1" applyFill="1" fillId="0" borderId="153" applyBorder="1" applyAlignment="1" xfId="4">
      <alignment horizontal="center" vertical="center" wrapText="1"/>
      <protection locked="0"/>
    </xf>
    <xf numFmtId="179" applyNumberFormat="1" fontId="24" applyFont="1" applyFill="1" fillId="0" borderId="154" applyBorder="1" applyAlignment="1" xfId="4">
      <alignment horizontal="center" vertical="center" wrapText="1"/>
      <protection locked="0"/>
    </xf>
    <xf numFmtId="0" fontId="3" applyFont="1" applyFill="1" fillId="0" applyBorder="1" borderId="0" applyAlignment="1" xfId="0">
      <alignment horizontal="center" vertical="center"/>
    </xf>
    <xf numFmtId="0" fontId="25" applyFont="1" applyFill="1" fillId="0" borderId="0" applyAlignment="1" xfId="0">
      <alignment horizontal="center" vertical="center"/>
    </xf>
    <xf numFmtId="0" fontId="10" applyFont="1" applyFill="1" fillId="0" borderId="0" applyAlignment="1" xfId="0">
      <alignment horizontal="right" vertical="center"/>
    </xf>
    <xf numFmtId="179" applyNumberFormat="1" fontId="14" applyFont="1" applyFill="1" fillId="0" borderId="155" applyBorder="1" applyAlignment="1" xfId="4">
      <alignment horizontal="center" vertical="center" wrapText="1"/>
      <protection locked="0"/>
    </xf>
    <xf numFmtId="179" applyNumberFormat="1" fontId="14" applyFont="1" applyFill="1" fillId="0" borderId="156" applyBorder="1" applyAlignment="1" xfId="4">
      <alignment horizontal="center" vertical="center" wrapText="1"/>
      <protection locked="0"/>
    </xf>
    <xf numFmtId="0" fontId="26" applyFont="1" applyFill="1" fillId="0" borderId="0" applyAlignment="1" xfId="0">
      <alignment horizontal="center" vertical="center"/>
    </xf>
    <xf numFmtId="0" fontId="27" applyFont="1" applyFill="1" fillId="0" borderId="0" applyAlignment="1" xfId="0">
      <alignment horizontal="center" vertical="center"/>
    </xf>
    <xf numFmtId="176" applyNumberFormat="1" fontId="14" applyFont="1" applyFill="1" fillId="0" borderId="157" applyBorder="1" applyAlignment="1" xfId="0">
      <alignment horizontal="center" vertical="center" wrapText="1"/>
      <protection locked="0"/>
    </xf>
    <xf numFmtId="176" applyNumberFormat="1" fontId="14" applyFont="1" applyFill="1" fillId="0" borderId="158" applyBorder="1" applyAlignment="1" xfId="0">
      <alignment horizontal="center" vertical="center" wrapText="1"/>
      <protection locked="0"/>
    </xf>
    <xf numFmtId="179" applyNumberFormat="1" fontId="14" applyFont="1" applyFill="1" fillId="0" borderId="159" applyBorder="1" applyAlignment="1" xfId="4">
      <alignment horizontal="center" vertical="center" wrapText="1"/>
      <protection locked="0"/>
    </xf>
    <xf numFmtId="0" fontId="27" applyFont="1" applyFill="1" fillId="0" borderId="0" applyAlignment="1" xfId="0">
      <alignment horizontal="center" vertical="center" wrapText="1"/>
    </xf>
    <xf numFmtId="0" fontId="0" applyFill="1" fillId="0" borderId="160" applyBorder="1" applyAlignment="1" xfId="0">
      <alignment vertical="center" wrapText="1"/>
    </xf>
    <xf numFmtId="0" fontId="27" applyFont="1" fillId="0" borderId="0" applyAlignment="1" xfId="0">
      <alignment horizontal="center" vertical="center" wrapText="1"/>
    </xf>
    <xf numFmtId="0" fontId="0" fillId="0" borderId="161" applyBorder="1" applyAlignment="1" xfId="0">
      <alignment vertical="center" wrapText="1"/>
    </xf>
    <xf numFmtId="0" fontId="28" applyFont="1" applyFill="1" fillId="0" borderId="0" applyAlignment="1" xfId="10">
      <alignment horizontal="center" vertical="center"/>
    </xf>
    <xf numFmtId="177" applyNumberFormat="1" fontId="28" applyFont="1" applyFill="1" fillId="0" applyBorder="1" borderId="0" applyAlignment="1" xfId="10">
      <alignment horizontal="center" vertical="center"/>
    </xf>
    <xf numFmtId="0" fontId="9" applyFont="1" applyFill="1" fillId="0" borderId="162" applyBorder="1" applyAlignment="1" xfId="3">
      <alignment horizontal="left" vertical="center" wrapText="1"/>
    </xf>
    <xf numFmtId="0" fontId="9" applyFont="1" applyFill="1" fillId="0" borderId="163" applyBorder="1" applyAlignment="1" xfId="3">
      <alignment horizontal="left" vertical="center" wrapText="1"/>
    </xf>
    <xf numFmtId="0" fontId="9" applyFont="1" applyFill="1" fillId="0" borderId="164" applyBorder="1" applyAlignment="1" xfId="3">
      <alignment horizontal="left" vertical="center" wrapText="1"/>
    </xf>
    <xf numFmtId="183" applyNumberFormat="1" fontId="9" applyFont="1" applyFill="1" fillId="0" borderId="165" applyBorder="1" applyAlignment="1" xfId="11">
      <alignment vertical="center" wrapText="1"/>
    </xf>
    <xf numFmtId="183" applyNumberFormat="1" fontId="9" applyFont="1" applyFill="1" fillId="0" borderId="166" applyBorder="1" applyAlignment="1" xfId="11">
      <alignment vertical="center" wrapText="1"/>
    </xf>
    <xf numFmtId="183" applyNumberFormat="1" fontId="9" applyFont="1" applyFill="1" fillId="0" borderId="167" applyBorder="1" applyAlignment="1" xfId="11">
      <alignment vertical="center" wrapText="1"/>
    </xf>
    <xf numFmtId="177" applyNumberFormat="1" fontId="8" applyFont="1" applyFill="1" fillId="0" applyBorder="1" borderId="0" applyAlignment="1" xfId="10">
      <alignment horizontal="center" vertical="center"/>
    </xf>
    <xf numFmtId="0" fontId="9" applyFont="1" applyFill="1" fillId="0" borderId="162" applyBorder="1" applyAlignment="1" xfId="10">
      <alignment horizontal="left" vertical="center" wrapText="1"/>
    </xf>
    <xf numFmtId="0" fontId="9" applyFont="1" applyFill="1" fillId="0" borderId="163" applyBorder="1" applyAlignment="1" xfId="10">
      <alignment horizontal="left" vertical="center" wrapText="1"/>
    </xf>
    <xf numFmtId="0" fontId="9" applyFont="1" applyFill="1" fillId="0" borderId="164" applyBorder="1" applyAlignment="1" xfId="10">
      <alignment horizontal="left" vertical="center" wrapText="1"/>
    </xf>
    <xf numFmtId="183" applyNumberFormat="1" fontId="9" applyFont="1" applyFill="1" fillId="0" borderId="171" applyBorder="1" applyAlignment="1" xfId="11">
      <alignment horizontal="left" vertical="center" wrapText="1"/>
    </xf>
    <xf numFmtId="183" applyNumberFormat="1" fontId="9" applyFont="1" applyFill="1" fillId="0" borderId="172" applyBorder="1" applyAlignment="1" xfId="11">
      <alignment horizontal="left" vertical="center" wrapText="1"/>
    </xf>
    <xf numFmtId="183" applyNumberFormat="1" fontId="9" applyFont="1" applyFill="1" fillId="0" borderId="173" applyBorder="1" applyAlignment="1" xfId="11">
      <alignment horizontal="left" vertical="center" wrapText="1"/>
    </xf>
    <xf numFmtId="0" fontId="29" applyFont="1" fillId="0" applyBorder="1" borderId="0" applyAlignment="1" xfId="0">
      <alignment horizontal="center" vertical="center"/>
    </xf>
    <xf numFmtId="0" fontId="30" applyFont="1" fillId="0" applyBorder="1" borderId="0" applyAlignment="1" xfId="0">
      <alignment horizontal="center" vertical="center"/>
    </xf>
    <xf numFmtId="0" fontId="5" applyFont="1" fillId="0" borderId="174" applyBorder="1" applyAlignment="1" xfId="0">
      <alignment horizontal="left" vertical="center" wrapText="1"/>
    </xf>
    <xf numFmtId="0" fontId="31" applyFont="1" fillId="0" applyBorder="1" borderId="0" applyAlignment="1" xfId="0">
      <alignment horizontal="center" vertical="center" wrapText="1"/>
    </xf>
    <xf numFmtId="0" fontId="32" applyFont="1" fillId="0" applyBorder="1" borderId="0" applyAlignment="1" xfId="0">
      <alignment horizontal="justify" vertical="center" wrapText="1"/>
    </xf>
    <xf numFmtId="0" fontId="33" applyFont="1" fillId="0" borderId="175" applyBorder="1" applyAlignment="1" xfId="0">
      <alignment horizontal="center" vertical="center" wrapText="1"/>
    </xf>
    <xf numFmtId="0" fontId="31" applyFont="1" fillId="0" applyBorder="1" borderId="0" applyAlignment="1" xfId="0">
      <alignment horizontal="center"/>
    </xf>
    <xf numFmtId="0" fontId="34" applyFont="1" fillId="0" borderId="0" applyAlignment="1" xfId="0">
      <alignment horizontal="center" vertical="center" wrapText="1"/>
    </xf>
    <xf numFmtId="0" fontId="32" applyFont="1" fillId="0" borderId="0" applyAlignment="1" xfId="0">
      <alignment vertical="center" wrapText="1"/>
    </xf>
    <xf numFmtId="0" fontId="35" applyFont="1" fillId="0" borderId="176" applyBorder="1" applyAlignment="1" xfId="0">
      <alignment horizontal="left" vertical="center" wrapText="1"/>
    </xf>
    <xf numFmtId="0" fontId="35" applyFont="1" fillId="0" borderId="177" applyBorder="1" applyAlignment="1" xfId="0">
      <alignment horizontal="right" vertical="center" wrapText="1"/>
    </xf>
    <xf numFmtId="176" applyNumberFormat="1" fontId="35" applyFont="1" fillId="0" borderId="178" applyBorder="1" applyAlignment="1" xfId="0">
      <alignment horizontal="right" vertical="center" wrapText="1"/>
    </xf>
    <xf numFmtId="0" fontId="1" applyFont="1" fillId="0" borderId="179" applyBorder="1" applyAlignment="1" xfId="0">
      <alignment horizontal="left" vertical="center" wrapText="1"/>
      <protection locked="0"/>
    </xf>
    <xf numFmtId="0" fontId="36" applyFont="1" fillId="0" borderId="0" applyAlignment="1" xfId="0">
      <alignment horizontal="center" vertical="center" wrapText="1"/>
    </xf>
    <xf numFmtId="0" fontId="37" applyFont="1" fillId="0" borderId="180" applyBorder="1" applyAlignment="1" xfId="0">
      <alignment horizontal="center" vertical="center" wrapText="1"/>
    </xf>
    <xf numFmtId="0" fontId="1" applyFont="1" fillId="0" borderId="181" applyBorder="1" applyAlignment="1" xfId="0">
      <alignment horizontal="left" vertical="center" wrapText="1"/>
    </xf>
    <xf numFmtId="179" applyNumberFormat="1" fontId="11" applyFont="1" applyFill="1" fillId="0" borderId="39" applyBorder="1" applyAlignment="1" xfId="0">
      <alignment horizontal="right" vertical="center"/>
    </xf>
    <xf numFmtId="0" fontId="14" applyFont="1" applyFill="1" fillId="0" borderId="37" applyBorder="1" applyAlignment="1" xfId="0">
      <alignment horizontal="center" vertical="center" wrapText="1"/>
    </xf>
    <xf numFmtId="0" fontId="14" applyFont="1" fillId="3" applyFill="1" borderId="184" applyBorder="1" applyAlignment="1" xfId="0">
      <alignment horizontal="center" vertical="center" wrapText="1"/>
    </xf>
    <xf numFmtId="179" applyNumberFormat="1" fontId="11" applyFont="1" fillId="3" applyFill="1" borderId="42" applyBorder="1" applyAlignment="1" xfId="0">
      <alignment horizontal="right" vertical="center"/>
    </xf>
    <xf numFmtId="0" fontId="20" applyFont="1" fillId="0" borderId="186" applyBorder="1" applyAlignment="1" xfId="0">
      <alignment horizontal="left" vertical="center" wrapText="1"/>
    </xf>
    <xf numFmtId="176" applyNumberFormat="1" fontId="38" applyFont="1" fillId="0" borderId="187" applyBorder="1" applyAlignment="1" xfId="0">
      <alignment horizontal="right" vertical="center" wrapText="1"/>
    </xf>
    <xf numFmtId="0" fontId="38" applyFont="1" fillId="0" borderId="188" applyBorder="1" applyAlignment="1" xfId="0">
      <alignment horizontal="left" vertical="center" wrapText="1"/>
    </xf>
    <xf numFmtId="0" fontId="39" applyFont="1" fillId="0" borderId="189" applyBorder="1" applyAlignment="1" xfId="0">
      <alignment horizontal="justify" vertical="center" wrapText="1"/>
    </xf>
    <xf numFmtId="176" applyNumberFormat="1" fontId="39" applyFont="1" fillId="0" borderId="190" applyBorder="1" applyAlignment="1" xfId="0">
      <alignment horizontal="right" vertical="center" wrapText="1"/>
    </xf>
    <xf numFmtId="0" fontId="39" applyFont="1" fillId="0" borderId="191" applyBorder="1" applyAlignment="1" xfId="0">
      <alignment horizontal="right" vertical="center" wrapText="1"/>
    </xf>
    <xf numFmtId="0" fontId="39" applyFont="1" fillId="0" borderId="192" applyBorder="1" applyAlignment="1" xfId="0">
      <alignment vertical="center" wrapText="1"/>
    </xf>
    <xf numFmtId="0" fontId="0" fillId="0" borderId="193" applyBorder="1" applyAlignment="1" xfId="0">
      <alignment vertical="center" wrapText="1"/>
    </xf>
    <xf numFmtId="0" fontId="0" fillId="0" applyBorder="1" borderId="0" applyAlignment="1" xfId="0">
      <alignment horizontal="center" vertical="center"/>
    </xf>
    <xf numFmtId="0" fontId="36" applyFont="1" fillId="0" applyBorder="1" borderId="0" applyAlignment="1" xfId="0">
      <alignment horizontal="center" vertical="center" wrapText="1"/>
    </xf>
    <xf numFmtId="0" fontId="40" applyFont="1" fillId="0" borderId="194" applyBorder="1" applyAlignment="1" xfId="0">
      <alignment horizontal="center" vertical="center" wrapText="1"/>
    </xf>
    <xf numFmtId="0" fontId="41" applyFont="1" fillId="0" borderId="195" applyBorder="1" applyAlignment="1" xfId="0">
      <alignment horizontal="left" vertical="center" wrapText="1"/>
    </xf>
    <xf numFmtId="176" applyNumberFormat="1" fontId="42" applyFont="1" fillId="0" borderId="196" applyBorder="1" applyAlignment="1" xfId="0">
      <alignment horizontal="right" vertical="center" wrapText="1"/>
    </xf>
    <xf numFmtId="0" fontId="42" applyFont="1" fillId="0" borderId="197" applyBorder="1" applyAlignment="1" xfId="0">
      <alignment horizontal="left" vertical="center" wrapText="1"/>
    </xf>
    <xf numFmtId="0" fontId="35" applyFont="1" fillId="0" borderId="198" applyBorder="1" applyAlignment="1" xfId="0">
      <alignment horizontal="left" vertical="center" wrapText="1"/>
    </xf>
    <xf numFmtId="176" applyNumberFormat="1" fontId="35" applyFont="1" fillId="0" borderId="199" applyBorder="1" applyAlignment="1" xfId="0">
      <alignment horizontal="right" vertical="center" wrapText="1"/>
    </xf>
    <xf numFmtId="0" fontId="35" applyFont="1" fillId="0" borderId="200" applyBorder="1" applyAlignment="1" xfId="0">
      <alignment horizontal="right" vertical="center" wrapText="1"/>
    </xf>
    <xf numFmtId="176" applyNumberFormat="1" fontId="43" applyFont="1" fillId="0" borderId="201" applyBorder="1" applyAlignment="1" xfId="0">
      <alignment horizontal="right" vertical="center" wrapText="1"/>
    </xf>
    <xf numFmtId="0" fontId="1" applyFont="1" fillId="0" borderId="0" applyAlignment="1" xfId="0"/>
    <xf numFmtId="0" fontId="1" applyFont="1" fillId="0" borderId="0" applyAlignment="1" xfId="0">
      <alignment vertical="center"/>
    </xf>
    <xf numFmtId="182" applyNumberFormat="1" fontId="0" fillId="0" borderId="0" applyAlignment="1" xfId="0">
      <alignment vertical="center"/>
    </xf>
    <xf numFmtId="184" applyNumberFormat="1" fontId="0" fillId="0" borderId="0" applyAlignment="1" xfId="0">
      <alignment vertical="center"/>
    </xf>
    <xf numFmtId="0" fontId="13" applyFont="1" fillId="0" borderId="0" applyAlignment="1" xfId="0">
      <alignment vertical="center"/>
    </xf>
    <xf numFmtId="0" fontId="44" applyFont="1" fillId="4" applyFill="1" borderId="0" applyAlignment="1" xfId="0"/>
    <xf numFmtId="0" fontId="45" applyFont="1" fillId="5" applyFill="1" borderId="0" applyAlignment="1" xfId="0"/>
    <xf numFmtId="0" fontId="46" applyFont="1" fillId="6" applyFill="1" borderId="0" applyAlignment="1" xfId="0"/>
    <xf numFmtId="0" fontId="47" applyFont="1" fillId="7" applyFill="1" borderId="202" applyBorder="1" applyAlignment="1" xfId="0"/>
    <xf numFmtId="0" fontId="48" applyFont="1" fillId="8" applyFill="1" borderId="203" applyBorder="1" applyAlignment="1" xfId="0"/>
    <xf numFmtId="0" fontId="49" applyFont="1" fillId="0" borderId="0" applyAlignment="1" xfId="0"/>
    <xf numFmtId="0" fontId="50" applyFont="1" fillId="0" borderId="0" applyAlignment="1" xfId="0"/>
    <xf numFmtId="0" fontId="51" applyFont="1" fillId="0" borderId="204" applyBorder="1" applyAlignment="1" xfId="0"/>
    <xf numFmtId="0" fontId="52" applyFont="1" fillId="7" applyFill="1" borderId="205" applyBorder="1" applyAlignment="1" xfId="0"/>
    <xf numFmtId="0" fontId="53" applyFont="1" fillId="9" applyFill="1" borderId="206" applyBorder="1" applyAlignment="1" xfId="0"/>
    <xf numFmtId="0" fontId="0" fillId="10" applyFill="1" borderId="207" applyBorder="1" applyAlignment="1" xfId="0"/>
    <xf numFmtId="0" fontId="54" applyFont="1" fillId="0" borderId="0" applyAlignment="1" xfId="0"/>
    <xf numFmtId="0" fontId="55" applyFont="1" fillId="0" borderId="208" applyBorder="1" applyAlignment="1" xfId="0"/>
    <xf numFmtId="0" fontId="56" applyFont="1" fillId="0" borderId="209" applyBorder="1" applyAlignment="1" xfId="0"/>
    <xf numFmtId="0" fontId="57" applyFont="1" fillId="0" borderId="210" applyBorder="1" applyAlignment="1" xfId="0"/>
    <xf numFmtId="0" fontId="57" applyFont="1" fillId="0" borderId="0" applyAlignment="1" xfId="0"/>
    <xf numFmtId="0" fontId="58" applyFont="1" fillId="0" borderId="211" applyBorder="1" applyAlignment="1" xfId="0"/>
    <xf numFmtId="0" fontId="59" applyFont="1" fillId="11" applyFill="1" borderId="0" applyAlignment="1" xfId="0"/>
    <xf numFmtId="0" fontId="59" applyFont="1" fillId="12" applyFill="1" borderId="0" applyAlignment="1" xfId="0"/>
    <xf numFmtId="0" fontId="59" applyFont="1" fillId="13" applyFill="1" borderId="0" applyAlignment="1" xfId="0"/>
    <xf numFmtId="0" fontId="59" applyFont="1" fillId="14" applyFill="1" borderId="0" applyAlignment="1" xfId="0"/>
    <xf numFmtId="0" fontId="59" applyFont="1" fillId="15" applyFill="1" borderId="0" applyAlignment="1" xfId="0"/>
    <xf numFmtId="0" fontId="59" applyFont="1" fillId="16" applyFill="1" borderId="0" applyAlignment="1" xfId="0"/>
    <xf numFmtId="0" fontId="59" applyFont="1" fillId="17" applyFill="1" borderId="0" applyAlignment="1" xfId="0"/>
    <xf numFmtId="0" fontId="59" applyFont="1" fillId="18" applyFill="1" borderId="0" applyAlignment="1" xfId="0"/>
    <xf numFmtId="0" fontId="59" applyFont="1" fillId="19" applyFill="1" borderId="0" applyAlignment="1" xfId="0"/>
    <xf numFmtId="0" fontId="59" applyFont="1" fillId="20" applyFill="1" borderId="0" applyAlignment="1" xfId="0"/>
    <xf numFmtId="0" fontId="59" applyFont="1" fillId="21" applyFill="1" borderId="0" applyAlignment="1" xfId="0"/>
    <xf numFmtId="0" fontId="59" applyFont="1" fillId="22" applyFill="1" borderId="0" applyAlignment="1" xfId="0"/>
    <xf numFmtId="0" fontId="60" applyFont="1" fillId="23" applyFill="1" borderId="0" applyAlignment="1" xfId="0"/>
    <xf numFmtId="0" fontId="60" applyFont="1" fillId="24" applyFill="1" borderId="0" applyAlignment="1" xfId="0"/>
    <xf numFmtId="0" fontId="60" applyFont="1" fillId="25" applyFill="1" borderId="0" applyAlignment="1" xfId="0"/>
    <xf numFmtId="0" fontId="60" applyFont="1" fillId="26" applyFill="1" borderId="0" applyAlignment="1" xfId="0"/>
    <xf numFmtId="0" fontId="60" applyFont="1" fillId="27" applyFill="1" borderId="0" applyAlignment="1" xfId="0"/>
    <xf numFmtId="0" fontId="60" applyFont="1" fillId="28" applyFill="1" borderId="0" applyAlignment="1" xfId="0"/>
    <xf numFmtId="0" fontId="60" applyFont="1" fillId="29" applyFill="1" borderId="0" applyAlignment="1" xfId="0"/>
    <xf numFmtId="0" fontId="60" applyFont="1" fillId="30" applyFill="1" borderId="0" applyAlignment="1" xfId="0"/>
    <xf numFmtId="0" fontId="60" applyFont="1" fillId="31" applyFill="1" borderId="0" applyAlignment="1" xfId="0"/>
    <xf numFmtId="0" fontId="60" applyFont="1" fillId="32" applyFill="1" borderId="0" applyAlignment="1" xfId="0"/>
    <xf numFmtId="0" fontId="60" applyFont="1" fillId="33" applyFill="1" borderId="0" applyAlignment="1" xfId="0"/>
    <xf numFmtId="0" fontId="60" applyFont="1" fillId="34" applyFill="1" borderId="0" applyAlignment="1" xfId="0"/>
    <xf numFmtId="184" applyNumberFormat="1" fontId="0" fillId="0" borderId="0" applyAlignment="1" xfId="0"/>
    <xf numFmtId="185" applyNumberFormat="1" fontId="0" fillId="0" borderId="0" applyAlignment="1" xfId="0"/>
    <xf numFmtId="186" applyNumberFormat="1" fontId="0" fillId="0" borderId="0" applyAlignment="1" xfId="0"/>
    <xf numFmtId="182" applyNumberFormat="1" fontId="0" fillId="0" borderId="0" applyAlignment="1" xfId="0"/>
    <xf numFmtId="187" applyNumberFormat="1" fontId="0" fillId="0" borderId="0" applyAlignment="1" xfId="0"/>
    <xf numFmtId="0" fontId="0" applyFill="1" fillId="0" borderId="212" applyBorder="1" applyAlignment="1" xfId="0">
      <alignment vertical="center" wrapText="1"/>
    </xf>
    <xf numFmtId="0" fontId="0" applyFill="1" fillId="0" borderId="213" applyBorder="1" applyAlignment="1" xfId="0">
      <alignment vertical="center" wrapText="1"/>
    </xf>
    <xf numFmtId="0" fontId="0" applyFill="1" fillId="0" borderId="214" applyBorder="1" applyAlignment="1" xfId="0">
      <alignment wrapText="1"/>
    </xf>
    <xf numFmtId="0" fontId="61" applyFont="1" applyFill="1" fillId="0" borderId="215" applyBorder="1" applyAlignment="1" xfId="0">
      <alignment horizontal="center" vertical="center" wrapText="1"/>
    </xf>
    <xf numFmtId="0" fontId="62" applyFont="1" fillId="0" borderId="0" applyAlignment="1" xfId="0"/>
    <xf numFmtId="0" fontId="62" applyFont="1" applyFill="1" fillId="0" borderId="216" applyBorder="1" applyAlignment="1" xfId="0">
      <alignment horizontal="center" vertical="center" wrapText="1"/>
    </xf>
    <xf numFmtId="0" fontId="61" applyFont="1" applyFill="1" fillId="0" borderId="217" applyBorder="1" applyAlignment="1" xfId="0">
      <alignment horizontal="right" vertical="center" wrapText="1"/>
    </xf>
    <xf numFmtId="0" fontId="63" applyFont="1" fillId="0" borderId="0" applyAlignment="1" xfId="0"/>
    <xf numFmtId="0" fontId="63" applyFont="1" applyFill="1" fillId="0" borderId="218" applyBorder="1" applyAlignment="1" xfId="0">
      <alignment horizontal="right" vertical="center" wrapText="1"/>
    </xf>
    <xf numFmtId="176" applyNumberFormat="1" fontId="0" fillId="0" borderId="0" applyAlignment="1" xfId="0"/>
    <xf numFmtId="176" applyNumberFormat="1" fontId="63" applyFont="1" applyFill="1" fillId="0" borderId="219" applyBorder="1" applyAlignment="1" xfId="0">
      <alignment horizontal="right" vertical="center" wrapText="1"/>
    </xf>
    <xf numFmtId="0" fontId="61" applyFont="1" applyFill="1" fillId="0" borderId="220" applyBorder="1" applyAlignment="1" xfId="0">
      <alignment horizontal="right" wrapText="1"/>
    </xf>
    <xf numFmtId="0" fontId="64" applyFont="1" fillId="0" borderId="0" applyAlignment="1" xfId="0"/>
    <xf numFmtId="0" fontId="64" applyFont="1" applyFill="1" fillId="0" borderId="221" applyBorder="1" applyAlignment="1" xfId="0">
      <alignment horizontal="right" wrapText="1"/>
    </xf>
    <xf numFmtId="176" applyNumberFormat="1" fontId="64" applyFont="1" applyFill="1" fillId="0" borderId="222" applyBorder="1" applyAlignment="1" xfId="0">
      <alignment horizontal="right" wrapText="1"/>
    </xf>
    <xf numFmtId="0" fontId="63" applyFont="1" applyFill="1" fillId="0" borderId="223" applyBorder="1" applyAlignment="1" xfId="0">
      <alignment horizontal="right" wrapText="1"/>
    </xf>
    <xf numFmtId="176" applyNumberFormat="1" fontId="63" applyFont="1" applyFill="1" fillId="0" borderId="224" applyBorder="1" applyAlignment="1" xfId="0">
      <alignment horizontal="right" wrapText="1"/>
    </xf>
    <xf numFmtId="0" fontId="31" applyFont="1" fillId="0" borderId="0" applyAlignment="1" xfId="0"/>
    <xf numFmtId="0" fontId="31" applyFont="1" fillId="0" applyBorder="1" borderId="0" applyAlignment="1" xfId="0"/>
    <xf numFmtId="0" fontId="31" applyFont="1" fillId="0" borderId="0" applyAlignment="1" xfId="0">
      <alignment horizontal="center"/>
    </xf>
    <xf numFmtId="0" fontId="65" applyFont="1" applyFill="1" fillId="0" borderId="0" applyAlignment="1" xfId="2">
      <alignment vertical="center"/>
    </xf>
    <xf numFmtId="0" fontId="65" applyFont="1" applyFill="1" fillId="0" borderId="0" applyAlignment="1" xfId="2">
      <alignment horizontal="justify" vertical="center"/>
    </xf>
    <xf numFmtId="0" fontId="65" applyFont="1" applyFill="1" fillId="0" applyBorder="1" borderId="0" applyAlignment="1" xfId="2">
      <alignment horizontal="justify" vertical="center"/>
    </xf>
    <xf numFmtId="0" fontId="65" applyFont="1" applyFill="1" fillId="0" applyBorder="1" borderId="0" applyAlignment="1" xfId="2">
      <alignment vertical="center"/>
    </xf>
    <xf numFmtId="188" applyNumberFormat="1" fontId="66" applyFont="1" fillId="0" borderId="225" applyBorder="1" applyAlignment="1" xfId="0">
      <alignment horizontal="center" vertical="center" wrapText="1"/>
    </xf>
    <xf numFmtId="0" fontId="66" applyFont="1" fillId="0" borderId="226" applyBorder="1" applyAlignment="1" xfId="0">
      <alignment vertical="center" wrapText="1"/>
    </xf>
    <xf numFmtId="0" fontId="65" applyFont="1" applyFill="1" fillId="0" borderId="227" applyBorder="1" applyAlignment="1" xfId="1">
      <alignment horizontal="center" vertical="center"/>
    </xf>
    <xf numFmtId="0" fontId="65" applyFont="1" applyFill="1" fillId="0" borderId="228" applyBorder="1" applyAlignment="1" xfId="1">
      <alignment horizontal="justify" vertical="center"/>
    </xf>
    <xf numFmtId="0" fontId="65" applyFont="1" applyFill="1" fillId="0" borderId="229" applyBorder="1" applyAlignment="1" xfId="1">
      <alignment vertical="center"/>
    </xf>
    <xf numFmtId="0" fontId="65" applyFont="1" applyFill="1" fillId="0" borderId="230" applyBorder="1" applyAlignment="1" xfId="1">
      <alignment vertical="center"/>
    </xf>
    <xf numFmtId="0" fontId="65" applyFont="1" applyFill="1" fillId="0" borderId="231" applyBorder="1" applyAlignment="1" xfId="1">
      <alignment horizontal="center" vertical="center" wrapText="1"/>
    </xf>
    <xf numFmtId="0" fontId="65" applyFont="1" applyFill="1" fillId="0" borderId="0" applyAlignment="1" xfId="1">
      <alignment horizontal="right" vertical="center"/>
    </xf>
    <xf numFmtId="0" fontId="65" applyFont="1" applyFill="1" fillId="0" borderId="0" applyAlignment="1" xfId="1">
      <alignment horizontal="center" vertical="center"/>
    </xf>
    <xf numFmtId="0" fontId="65" applyFont="1" applyFill="1" fillId="0" borderId="0" applyAlignment="1" xfId="0">
      <alignment horizontal="left" vertical="center"/>
    </xf>
    <xf numFmtId="0" fontId="65" applyFont="1" applyFill="1" fillId="0" applyBorder="1" borderId="0" applyAlignment="1" xfId="0">
      <alignment horizontal="left" vertical="center"/>
    </xf>
    <xf numFmtId="0" fontId="65" applyFont="1" applyFill="1" fillId="0" borderId="0" applyAlignment="1" xfId="15">
      <alignment vertical="center"/>
    </xf>
    <xf numFmtId="0" fontId="65" applyFont="1" applyFill="1" fillId="0" borderId="0" applyAlignment="1" xfId="15">
      <alignment horizontal="justify" vertical="center"/>
    </xf>
    <xf numFmtId="0" fontId="65" applyFont="1" applyFill="1" fillId="0" applyBorder="1" borderId="0" applyAlignment="1" xfId="15">
      <alignment horizontal="justify" vertical="center"/>
    </xf>
    <xf numFmtId="0" fontId="65" applyFont="1" applyFill="1" fillId="0" applyBorder="1" borderId="0" applyAlignment="1" xfId="15">
      <alignment vertical="center"/>
    </xf>
    <xf numFmtId="0" fontId="65" applyFont="1" applyFill="1" fillId="0" borderId="227" applyBorder="1" applyAlignment="1" xfId="16">
      <alignment horizontal="center" vertical="center"/>
    </xf>
    <xf numFmtId="0" fontId="65" applyFont="1" applyFill="1" fillId="0" borderId="228" applyBorder="1" applyAlignment="1" xfId="16">
      <alignment horizontal="justify" vertical="center"/>
    </xf>
    <xf numFmtId="0" fontId="65" applyFont="1" applyFill="1" fillId="0" borderId="229" applyBorder="1" applyAlignment="1" xfId="16">
      <alignment vertical="center"/>
    </xf>
    <xf numFmtId="0" fontId="65" applyFont="1" applyFill="1" fillId="0" borderId="230" applyBorder="1" applyAlignment="1" xfId="16">
      <alignment vertical="center"/>
    </xf>
    <xf numFmtId="0" fontId="65" applyFont="1" applyFill="1" fillId="0" borderId="231" applyBorder="1" applyAlignment="1" xfId="16">
      <alignment horizontal="center" vertical="center" wrapText="1"/>
    </xf>
    <xf numFmtId="0" fontId="65" applyFont="1" applyFill="1" fillId="0" borderId="0" applyAlignment="1" xfId="16">
      <alignment horizontal="right" vertical="center"/>
    </xf>
    <xf numFmtId="0" fontId="65" applyFont="1" applyFill="1" fillId="0" borderId="0" applyAlignment="1" xfId="16">
      <alignment horizontal="center" vertical="center"/>
    </xf>
    <xf numFmtId="0" fontId="65" applyFont="1" applyFill="1" fillId="0" borderId="237" applyBorder="1" applyAlignment="1" xfId="1">
      <alignment horizontal="center" vertical="center"/>
    </xf>
    <xf numFmtId="0" fontId="65" applyFont="1" applyFill="1" fillId="0" borderId="237" applyBorder="1" applyAlignment="1" xfId="16">
      <alignment horizontal="center" vertical="center"/>
    </xf>
    <xf numFmtId="0" fontId="65" applyFont="1" applyFill="1" fillId="0" applyBorder="1" borderId="0" applyAlignment="1" xfId="0">
      <alignment horizontal="left" vertical="center" wrapText="1"/>
    </xf>
    <xf numFmtId="0" fontId="65" applyFont="1" applyFill="1" fillId="0" borderId="231" applyBorder="1" applyAlignment="1" xfId="0">
      <alignment horizontal="center" vertical="center" wrapText="1"/>
    </xf>
    <xf numFmtId="0" fontId="65" applyFont="1" applyFill="1" fillId="0" borderId="240" applyBorder="1" applyAlignment="1" xfId="0">
      <alignment vertical="center" wrapText="1"/>
    </xf>
    <xf numFmtId="0" fontId="65" applyFont="1" applyFill="1" fillId="0" borderId="241" applyBorder="1" applyAlignment="1" xfId="0">
      <alignment horizontal="left" vertical="center" wrapText="1"/>
    </xf>
    <xf numFmtId="181" applyNumberFormat="1" fontId="65" applyFont="1" applyFill="1" fillId="0" borderId="242" applyBorder="1" applyAlignment="1" xfId="2">
      <alignment horizontal="center" vertical="center"/>
    </xf>
    <xf numFmtId="0" fontId="65" applyFont="1" applyFill="1" fillId="0" borderId="227" applyBorder="1" applyAlignment="1" xfId="0">
      <alignment horizontal="center" vertical="center"/>
    </xf>
    <xf numFmtId="0" fontId="65" applyFont="1" applyFill="1" fillId="0" applyBorder="1" borderId="0" applyAlignment="1" xfId="1">
      <alignment horizontal="right" vertical="center"/>
    </xf>
    <xf numFmtId="0" fontId="65" applyFont="1" applyFill="1" fillId="0" applyBorder="1" borderId="0" applyAlignment="1" xfId="1">
      <alignment horizontal="center" vertical="center"/>
    </xf>
    <xf numFmtId="0" fontId="65" applyFont="1" applyFill="1" fillId="0" applyBorder="1" borderId="0" applyAlignment="1" xfId="17">
      <alignment horizontal="center" vertical="center"/>
    </xf>
    <xf numFmtId="0" fontId="65" applyFont="1" applyFill="1" fillId="0" applyBorder="1" borderId="0" applyAlignment="1" xfId="17">
      <alignment horizontal="right" vertical="center"/>
    </xf>
    <xf numFmtId="181" applyNumberFormat="1" fontId="65" applyFont="1" applyFill="1" fillId="0" borderId="242" applyBorder="1" applyAlignment="1" xfId="16">
      <alignment horizontal="center" vertical="center"/>
    </xf>
    <xf numFmtId="0" fontId="1" applyFont="1" fillId="0" borderId="245" applyBorder="1" applyAlignment="1" xfId="0">
      <alignment horizontal="center" vertical="center"/>
    </xf>
    <xf numFmtId="0" fontId="0" fillId="0" borderId="246" applyBorder="1" applyAlignment="1" xfId="0">
      <alignment horizontal="center" vertical="center" wrapText="1"/>
    </xf>
    <xf numFmtId="177" applyNumberFormat="1" fontId="0" fillId="0" borderId="247" applyBorder="1" applyAlignment="1" xfId="0">
      <alignment horizontal="center" vertical="center"/>
    </xf>
    <xf numFmtId="0" fontId="0" fillId="0" borderId="248" applyBorder="1" applyAlignment="1" xfId="0">
      <alignment horizontal="center" vertical="center"/>
    </xf>
    <xf numFmtId="0" fontId="67" applyFont="1" fillId="0" borderId="0" applyAlignment="1" xfId="0">
      <alignment horizontal="center" vertical="center"/>
    </xf>
    <xf numFmtId="0" fontId="1" applyFont="1" fillId="0" borderId="0" applyAlignment="1" xfId="0">
      <alignment horizontal="center" vertical="center"/>
    </xf>
    <xf numFmtId="185" applyNumberFormat="1" fontId="0" fillId="0" borderId="0" applyAlignment="1" xfId="0">
      <alignment vertical="center"/>
    </xf>
    <xf numFmtId="0" fontId="0" fillId="0" borderId="0" applyAlignment="1" xfId="0"/>
    <xf numFmtId="0" fontId="1" applyFont="1" fillId="0" borderId="0" applyAlignment="1" xfId="0"/>
    <xf numFmtId="0" fontId="0" fillId="0" borderId="0" applyAlignment="1" xfId="0">
      <alignment vertical="center"/>
    </xf>
    <xf numFmtId="0" fontId="1" applyFont="1" fillId="0" borderId="0" applyAlignment="1" xfId="0">
      <alignment vertical="center"/>
    </xf>
    <xf numFmtId="182" applyNumberFormat="1" fontId="0" fillId="0" borderId="0" applyAlignment="1" xfId="0">
      <alignment vertical="center"/>
    </xf>
    <xf numFmtId="184" applyNumberFormat="1" fontId="0" fillId="0" borderId="0" applyAlignment="1" xfId="0">
      <alignment vertical="center"/>
    </xf>
    <xf numFmtId="0" fontId="13" applyFont="1" fillId="0" borderId="0" applyAlignment="1" xfId="0">
      <alignment vertical="center"/>
    </xf>
    <xf numFmtId="185" applyNumberFormat="1" fontId="0" fillId="0" borderId="0" applyAlignment="1" xfId="0">
      <alignment vertical="center"/>
    </xf>
    <xf numFmtId="0" fontId="0" fillId="0" borderId="0" applyAlignment="1" xfId="0"/>
    <xf numFmtId="0" fontId="3" applyFont="1" applyFill="1" fillId="0" borderId="0" applyAlignment="1" xfId="0">
      <alignment horizontal="center" vertical="center"/>
    </xf>
    <xf numFmtId="0" fontId="11" applyFont="1" applyFill="1" fillId="0" borderId="249" applyBorder="1" applyAlignment="1" xfId="0">
      <alignment horizontal="center"/>
    </xf>
    <xf numFmtId="0" fontId="3" applyFont="1" applyFill="1" fillId="0" applyBorder="1" borderId="0" applyAlignment="1" xfId="0">
      <alignment horizontal="center" vertical="center" wrapText="1"/>
    </xf>
    <xf numFmtId="0" fontId="14" applyFont="1" applyFill="1" fillId="0" borderId="250" applyBorder="1" applyAlignment="1" xfId="0">
      <alignment horizontal="center" vertical="center" wrapText="1"/>
      <protection locked="0"/>
    </xf>
    <xf numFmtId="0" fontId="14" applyFont="1" applyFill="1" fillId="0" borderId="251" applyBorder="1" applyAlignment="1" xfId="0">
      <alignment horizontal="center" vertical="center" wrapText="1"/>
      <protection locked="0"/>
    </xf>
    <xf numFmtId="179" applyNumberFormat="1" fontId="24" applyFont="1" applyFill="1" fillId="0" borderId="252" applyBorder="1" applyAlignment="1" xfId="4">
      <alignment horizontal="center" vertical="center" wrapText="1"/>
      <protection locked="0"/>
    </xf>
    <xf numFmtId="179" applyNumberFormat="1" fontId="24" applyFont="1" applyFill="1" fillId="0" borderId="253" applyBorder="1" applyAlignment="1" xfId="4">
      <alignment horizontal="center" vertical="center" wrapText="1"/>
      <protection locked="0"/>
    </xf>
    <xf numFmtId="0" fontId="3" applyFont="1" applyFill="1" fillId="0" applyBorder="1" borderId="0" applyAlignment="1" xfId="0">
      <alignment horizontal="center" vertical="center"/>
    </xf>
    <xf numFmtId="0" fontId="25" applyFont="1" applyFill="1" fillId="0" borderId="0" applyAlignment="1" xfId="0">
      <alignment horizontal="center" vertical="center"/>
    </xf>
    <xf numFmtId="0" fontId="10" applyFont="1" applyFill="1" fillId="0" borderId="0" applyAlignment="1" xfId="0">
      <alignment horizontal="right" vertical="center"/>
    </xf>
    <xf numFmtId="179" applyNumberFormat="1" fontId="14" applyFont="1" applyFill="1" fillId="0" borderId="254" applyBorder="1" applyAlignment="1" xfId="4">
      <alignment horizontal="center" vertical="center" wrapText="1"/>
      <protection locked="0"/>
    </xf>
    <xf numFmtId="179" applyNumberFormat="1" fontId="14" applyFont="1" applyFill="1" fillId="0" borderId="255" applyBorder="1" applyAlignment="1" xfId="4">
      <alignment horizontal="center" vertical="center" wrapText="1"/>
      <protection locked="0"/>
    </xf>
    <xf numFmtId="0" fontId="26" applyFont="1" applyFill="1" fillId="0" borderId="0" applyAlignment="1" xfId="0">
      <alignment horizontal="center" vertical="center"/>
    </xf>
    <xf numFmtId="0" fontId="31" applyFont="1" fillId="0" applyBorder="1" borderId="0" applyAlignment="1" xfId="0">
      <alignment horizontal="center" vertical="center" wrapText="1"/>
    </xf>
    <xf numFmtId="0" fontId="31" applyFont="1" fillId="0" borderId="0" applyAlignment="1" xfId="0">
      <alignment horizontal="center"/>
    </xf>
    <xf numFmtId="0" fontId="27" applyFont="1" applyFill="1" fillId="0" borderId="0" applyAlignment="1" xfId="0">
      <alignment horizontal="center" vertical="center"/>
    </xf>
    <xf numFmtId="0" fontId="14" applyFont="1" applyFill="1" fillId="0" borderId="256" applyBorder="1" applyAlignment="1" xfId="0">
      <alignment horizontal="center" vertical="center" wrapText="1"/>
      <protection locked="0"/>
    </xf>
    <xf numFmtId="176" applyNumberFormat="1" fontId="14" applyFont="1" applyFill="1" fillId="0" borderId="257" applyBorder="1" applyAlignment="1" xfId="0">
      <alignment horizontal="center" vertical="center" wrapText="1"/>
      <protection locked="0"/>
    </xf>
    <xf numFmtId="176" applyNumberFormat="1" fontId="14" applyFont="1" applyFill="1" fillId="0" borderId="258" applyBorder="1" applyAlignment="1" xfId="0">
      <alignment horizontal="center" vertical="center" wrapText="1"/>
      <protection locked="0"/>
    </xf>
    <xf numFmtId="179" applyNumberFormat="1" fontId="14" applyFont="1" applyFill="1" fillId="0" borderId="259" applyBorder="1" applyAlignment="1" xfId="4">
      <alignment horizontal="center" vertical="center" wrapText="1"/>
      <protection locked="0"/>
    </xf>
    <xf numFmtId="179" applyNumberFormat="1" fontId="14" applyFont="1" applyFill="1" fillId="0" borderId="260" applyBorder="1" applyAlignment="1" xfId="4">
      <alignment horizontal="center" vertical="center" wrapText="1"/>
      <protection locked="0"/>
    </xf>
    <xf numFmtId="0" fontId="34" applyFont="1" fillId="0" borderId="0" applyAlignment="1" xfId="0">
      <alignment horizontal="center" vertical="center" wrapText="1"/>
    </xf>
    <xf numFmtId="0" fontId="27" applyFont="1" applyFill="1" fillId="0" borderId="0" applyAlignment="1" xfId="0">
      <alignment horizontal="center" vertical="center" wrapText="1"/>
    </xf>
    <xf numFmtId="0" fontId="0" applyFill="1" fillId="0" borderId="261" applyBorder="1" applyAlignment="1" xfId="0">
      <alignment vertical="center" wrapText="1"/>
    </xf>
    <xf numFmtId="0" fontId="27" applyFont="1" fillId="0" borderId="0" applyAlignment="1" xfId="0">
      <alignment horizontal="center" vertical="center" wrapText="1"/>
    </xf>
    <xf numFmtId="0" fontId="0" fillId="0" borderId="262" applyBorder="1" applyAlignment="1" xfId="0">
      <alignment vertical="center" wrapText="1"/>
    </xf>
    <xf numFmtId="0" fontId="28" applyFont="1" applyFill="1" fillId="0" borderId="0" applyAlignment="1" xfId="10">
      <alignment horizontal="center" vertical="center"/>
    </xf>
    <xf numFmtId="177" applyNumberFormat="1" fontId="28" applyFont="1" applyFill="1" fillId="0" applyBorder="1" borderId="0" applyAlignment="1" xfId="10">
      <alignment horizontal="center" vertical="center"/>
    </xf>
    <xf numFmtId="0" fontId="9" applyFont="1" applyFill="1" fillId="0" borderId="263" applyBorder="1" applyAlignment="1" xfId="3">
      <alignment horizontal="left" vertical="center" wrapText="1"/>
    </xf>
    <xf numFmtId="0" fontId="9" applyFont="1" applyFill="1" fillId="0" borderId="264" applyBorder="1" applyAlignment="1" xfId="3">
      <alignment horizontal="left" vertical="center" wrapText="1"/>
    </xf>
    <xf numFmtId="0" fontId="9" applyFont="1" applyFill="1" fillId="0" borderId="265" applyBorder="1" applyAlignment="1" xfId="3">
      <alignment horizontal="left" vertical="center" wrapText="1"/>
    </xf>
    <xf numFmtId="183" applyNumberFormat="1" fontId="9" applyFont="1" applyFill="1" fillId="0" borderId="266" applyBorder="1" applyAlignment="1" xfId="11">
      <alignment vertical="center" wrapText="1"/>
    </xf>
    <xf numFmtId="183" applyNumberFormat="1" fontId="9" applyFont="1" applyFill="1" fillId="0" borderId="267" applyBorder="1" applyAlignment="1" xfId="11">
      <alignment vertical="center" wrapText="1"/>
    </xf>
    <xf numFmtId="183" applyNumberFormat="1" fontId="9" applyFont="1" applyFill="1" fillId="0" borderId="268" applyBorder="1" applyAlignment="1" xfId="11">
      <alignment vertical="center" wrapText="1"/>
    </xf>
    <xf numFmtId="177" applyNumberFormat="1" fontId="8" applyFont="1" applyFill="1" fillId="0" applyBorder="1" borderId="0" applyAlignment="1" xfId="10">
      <alignment horizontal="center" vertical="center"/>
    </xf>
    <xf numFmtId="0" fontId="9" applyFont="1" applyFill="1" fillId="0" borderId="263" applyBorder="1" applyAlignment="1" xfId="10">
      <alignment horizontal="left" vertical="center" wrapText="1"/>
    </xf>
    <xf numFmtId="0" fontId="9" applyFont="1" applyFill="1" fillId="0" borderId="264" applyBorder="1" applyAlignment="1" xfId="10">
      <alignment horizontal="left" vertical="center" wrapText="1"/>
    </xf>
    <xf numFmtId="0" fontId="9" applyFont="1" applyFill="1" fillId="0" borderId="265" applyBorder="1" applyAlignment="1" xfId="10">
      <alignment horizontal="left" vertical="center" wrapText="1"/>
    </xf>
    <xf numFmtId="183" applyNumberFormat="1" fontId="9" applyFont="1" applyFill="1" fillId="0" borderId="272" applyBorder="1" applyAlignment="1" xfId="11">
      <alignment horizontal="left" vertical="center" wrapText="1"/>
    </xf>
    <xf numFmtId="183" applyNumberFormat="1" fontId="9" applyFont="1" applyFill="1" fillId="0" borderId="273" applyBorder="1" applyAlignment="1" xfId="11">
      <alignment horizontal="left" vertical="center" wrapText="1"/>
    </xf>
    <xf numFmtId="183" applyNumberFormat="1" fontId="9" applyFont="1" applyFill="1" fillId="0" borderId="274" applyBorder="1" applyAlignment="1" xfId="11">
      <alignment horizontal="left" vertical="center" wrapText="1"/>
    </xf>
    <xf numFmtId="0" fontId="29" applyFont="1" fillId="0" applyBorder="1" borderId="0" applyAlignment="1" xfId="0">
      <alignment horizontal="center" vertical="center"/>
    </xf>
    <xf numFmtId="0" fontId="30" applyFont="1" fillId="0" applyBorder="1" borderId="0" applyAlignment="1" xfId="0">
      <alignment horizontal="center" vertical="center"/>
    </xf>
    <xf numFmtId="0" fontId="5" applyFont="1" fillId="0" borderId="275" applyBorder="1" applyAlignment="1" xfId="0">
      <alignment horizontal="left" vertical="center" wrapText="1"/>
    </xf>
    <xf numFmtId="0" fontId="65" applyFont="1" applyFill="1" fillId="0" borderId="0" applyAlignment="1" xfId="15">
      <alignment horizontal="justify" vertical="center"/>
    </xf>
    <xf numFmtId="0" fontId="65" applyFont="1" applyFill="1" fillId="0" borderId="0" applyAlignment="1" xfId="16">
      <alignment horizontal="center" vertical="center"/>
    </xf>
    <xf numFmtId="0" fontId="65" applyFont="1" applyFill="1" fillId="0" borderId="0" applyAlignment="1" xfId="16">
      <alignment horizontal="right" vertical="center"/>
    </xf>
    <xf numFmtId="0" fontId="65" applyFont="1" applyFill="1" fillId="0" borderId="276" applyBorder="1" applyAlignment="1" xfId="16">
      <alignment horizontal="center" vertical="center"/>
    </xf>
    <xf numFmtId="0" fontId="65" applyFont="1" applyFill="1" fillId="0" borderId="277" applyBorder="1" applyAlignment="1" xfId="16">
      <alignment horizontal="center" vertical="center" wrapText="1"/>
    </xf>
    <xf numFmtId="0" fontId="65" applyFont="1" applyFill="1" fillId="0" applyBorder="1" borderId="0" applyAlignment="1" xfId="15">
      <alignment horizontal="justify" vertical="center"/>
    </xf>
    <xf numFmtId="0" fontId="65" applyFont="1" applyFill="1" fillId="0" applyBorder="1" borderId="0" applyAlignment="1" xfId="17">
      <alignment horizontal="center" vertical="center"/>
    </xf>
    <xf numFmtId="0" fontId="65" applyFont="1" applyFill="1" fillId="0" applyBorder="1" borderId="0" applyAlignment="1" xfId="17">
      <alignment horizontal="right" vertical="center"/>
    </xf>
    <xf numFmtId="0" fontId="65" applyFont="1" applyFill="1" fillId="0" applyBorder="1" borderId="0" applyAlignment="1" xfId="0">
      <alignment horizontal="left" vertical="center" wrapText="1"/>
    </xf>
    <xf numFmtId="0" fontId="67" applyFont="1" fillId="0" borderId="0" applyAlignment="1" xfId="0">
      <alignment horizontal="center" vertical="center"/>
    </xf>
    <xf numFmtId="0" fontId="68" applyFont="1" fillId="35" applyFill="1" borderId="0" applyAlignment="1" xfId="0"/>
    <xf numFmtId="0" fontId="69" applyFont="1" fillId="36" applyFill="1" borderId="0" applyAlignment="1" xfId="0"/>
    <xf numFmtId="0" fontId="70" applyFont="1" fillId="37" applyFill="1" borderId="0" applyAlignment="1" xfId="0"/>
    <xf numFmtId="0" fontId="71" applyFont="1" fillId="38" applyFill="1" borderId="278" applyBorder="1" applyAlignment="1" xfId="0"/>
    <xf numFmtId="0" fontId="72" applyFont="1" fillId="39" applyFill="1" borderId="279" applyBorder="1" applyAlignment="1" xfId="0"/>
    <xf numFmtId="0" fontId="73" applyFont="1" fillId="0" borderId="0" applyAlignment="1" xfId="0"/>
    <xf numFmtId="0" fontId="74" applyFont="1" fillId="0" borderId="0" applyAlignment="1" xfId="0"/>
    <xf numFmtId="0" fontId="75" applyFont="1" fillId="0" borderId="280" applyBorder="1" applyAlignment="1" xfId="0"/>
    <xf numFmtId="0" fontId="76" applyFont="1" fillId="38" applyFill="1" borderId="281" applyBorder="1" applyAlignment="1" xfId="0"/>
    <xf numFmtId="0" fontId="77" applyFont="1" fillId="40" applyFill="1" borderId="282" applyBorder="1" applyAlignment="1" xfId="0"/>
    <xf numFmtId="0" fontId="0" fillId="41" applyFill="1" borderId="283" applyBorder="1" applyAlignment="1" xfId="0"/>
    <xf numFmtId="0" fontId="78" applyFont="1" fillId="0" borderId="0" applyAlignment="1" xfId="0"/>
    <xf numFmtId="0" fontId="79" applyFont="1" fillId="0" borderId="284" applyBorder="1" applyAlignment="1" xfId="0"/>
    <xf numFmtId="0" fontId="80" applyFont="1" fillId="0" borderId="285" applyBorder="1" applyAlignment="1" xfId="0"/>
    <xf numFmtId="0" fontId="81" applyFont="1" fillId="0" borderId="286" applyBorder="1" applyAlignment="1" xfId="0"/>
    <xf numFmtId="0" fontId="81" applyFont="1" fillId="0" borderId="0" applyAlignment="1" xfId="0"/>
    <xf numFmtId="0" fontId="82" applyFont="1" fillId="0" borderId="287" applyBorder="1" applyAlignment="1" xfId="0"/>
    <xf numFmtId="0" fontId="83" applyFont="1" fillId="42" applyFill="1" borderId="0" applyAlignment="1" xfId="0"/>
    <xf numFmtId="0" fontId="83" applyFont="1" fillId="43" applyFill="1" borderId="0" applyAlignment="1" xfId="0"/>
    <xf numFmtId="0" fontId="83" applyFont="1" fillId="44" applyFill="1" borderId="0" applyAlignment="1" xfId="0"/>
    <xf numFmtId="0" fontId="83" applyFont="1" fillId="45" applyFill="1" borderId="0" applyAlignment="1" xfId="0"/>
    <xf numFmtId="0" fontId="83" applyFont="1" fillId="46" applyFill="1" borderId="0" applyAlignment="1" xfId="0"/>
    <xf numFmtId="0" fontId="83" applyFont="1" fillId="47" applyFill="1" borderId="0" applyAlignment="1" xfId="0"/>
    <xf numFmtId="0" fontId="83" applyFont="1" fillId="48" applyFill="1" borderId="0" applyAlignment="1" xfId="0"/>
    <xf numFmtId="0" fontId="83" applyFont="1" fillId="49" applyFill="1" borderId="0" applyAlignment="1" xfId="0"/>
    <xf numFmtId="0" fontId="83" applyFont="1" fillId="50" applyFill="1" borderId="0" applyAlignment="1" xfId="0"/>
    <xf numFmtId="0" fontId="83" applyFont="1" fillId="51" applyFill="1" borderId="0" applyAlignment="1" xfId="0"/>
    <xf numFmtId="0" fontId="83" applyFont="1" fillId="52" applyFill="1" borderId="0" applyAlignment="1" xfId="0"/>
    <xf numFmtId="0" fontId="83" applyFont="1" fillId="53" applyFill="1" borderId="0" applyAlignment="1" xfId="0"/>
    <xf numFmtId="0" fontId="84" applyFont="1" fillId="54" applyFill="1" borderId="0" applyAlignment="1" xfId="0"/>
    <xf numFmtId="0" fontId="84" applyFont="1" fillId="55" applyFill="1" borderId="0" applyAlignment="1" xfId="0"/>
    <xf numFmtId="0" fontId="84" applyFont="1" fillId="56" applyFill="1" borderId="0" applyAlignment="1" xfId="0"/>
    <xf numFmtId="0" fontId="84" applyFont="1" fillId="57" applyFill="1" borderId="0" applyAlignment="1" xfId="0"/>
    <xf numFmtId="0" fontId="84" applyFont="1" fillId="58" applyFill="1" borderId="0" applyAlignment="1" xfId="0"/>
    <xf numFmtId="0" fontId="84" applyFont="1" fillId="59" applyFill="1" borderId="0" applyAlignment="1" xfId="0"/>
    <xf numFmtId="0" fontId="84" applyFont="1" fillId="60" applyFill="1" borderId="0" applyAlignment="1" xfId="0"/>
    <xf numFmtId="0" fontId="84" applyFont="1" fillId="61" applyFill="1" borderId="0" applyAlignment="1" xfId="0"/>
    <xf numFmtId="0" fontId="84" applyFont="1" fillId="62" applyFill="1" borderId="0" applyAlignment="1" xfId="0"/>
    <xf numFmtId="0" fontId="84" applyFont="1" fillId="63" applyFill="1" borderId="0" applyAlignment="1" xfId="0"/>
    <xf numFmtId="0" fontId="84" applyFont="1" fillId="64" applyFill="1" borderId="0" applyAlignment="1" xfId="0"/>
    <xf numFmtId="0" fontId="84" applyFont="1" fillId="65" applyFill="1" borderId="0" applyAlignment="1" xfId="0"/>
    <xf numFmtId="184" applyNumberFormat="1" fontId="0" fillId="0" borderId="0" applyAlignment="1" xfId="0"/>
    <xf numFmtId="185" applyNumberFormat="1" fontId="0" fillId="0" borderId="0" applyAlignment="1" xfId="0"/>
    <xf numFmtId="189" applyNumberFormat="1" fontId="0" fillId="0" borderId="0" applyAlignment="1" xfId="0"/>
    <xf numFmtId="182" applyNumberFormat="1" fontId="0" fillId="0" borderId="0" applyAlignment="1" xfId="0"/>
    <xf numFmtId="190" applyNumberFormat="1" fontId="0" fillId="0" borderId="0" applyAlignment="1" xfId="0"/>
    <xf numFmtId="0" fontId="0" fillId="0" borderId="0" applyAlignment="1" xfId="0"/>
  </cellXfs>
  <cellStyles count="18">
    <cellStyle name="常规" xfId="0" builtinId="0"/>
    <cellStyle name="常规_(陈诚修改稿)2006年全省及省级财政决算及07年预算执行情况表(A4 留底自用) 3" xfId="1"/>
    <cellStyle name="常规 39" xfId="2"/>
    <cellStyle name="常规_社保基金预算报人大建议表样 3" xfId="3"/>
    <cellStyle name="千位分隔" xfId="4" builtinId="3"/>
    <cellStyle name="百分比" xfId="5" builtinId="5"/>
    <cellStyle name="常规_2020年社保基金收入预算表" xfId="6"/>
    <cellStyle name="常规_省级科预算草案表1.14 3" xfId="7"/>
    <cellStyle name="常规 38" xfId="8"/>
    <cellStyle name="常规_2019年社保基金收入执行执行表 _3" xfId="9"/>
    <cellStyle name="常规_社保基金预算报人大建议表样" xfId="10"/>
    <cellStyle name="常规_社保基金预算报人大建议表样 2" xfId="11"/>
    <cellStyle name="常规 5" xfId="12"/>
    <cellStyle name="常规_省级科预算草案表1.14" xfId="13"/>
    <cellStyle name="千位分隔 2" xfId="14"/>
    <cellStyle name="常规 85" xfId="15"/>
    <cellStyle name="常规 2 4 6 2 2" xfId="16"/>
    <cellStyle name="货币" xfId="17" builtinId="4"/>
  </cellStyles>
  <dxfs count="0"/>
  <tableStyles count="0" defaultTableStyle="TableStyleMedium2" defaultPivotStyle="PivotStyleMedium9"/>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19.xml"/><Relationship Id="rId11" Type="http://schemas.openxmlformats.org/officeDocument/2006/relationships/worksheet" Target="worksheets/sheet20.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 Id="rId15" Type="http://schemas.openxmlformats.org/officeDocument/2006/relationships/worksheet" Target="worksheets/sheet12.xml"/><Relationship Id="rId16" Type="http://schemas.openxmlformats.org/officeDocument/2006/relationships/worksheet" Target="worksheets/sheet21.xml"/><Relationship Id="rId17" Type="http://schemas.openxmlformats.org/officeDocument/2006/relationships/worksheet" Target="worksheets/sheet22.xml"/><Relationship Id="rId18" Type="http://schemas.openxmlformats.org/officeDocument/2006/relationships/worksheet" Target="worksheets/sheet23.xml"/><Relationship Id="rId19" Type="http://schemas.openxmlformats.org/officeDocument/2006/relationships/worksheet" Target="worksheets/sheet13.xml"/><Relationship Id="rId20" Type="http://schemas.openxmlformats.org/officeDocument/2006/relationships/worksheet" Target="worksheets/sheet24.xml"/><Relationship Id="rId21" Type="http://schemas.openxmlformats.org/officeDocument/2006/relationships/worksheet" Target="worksheets/sheet25.xml"/><Relationship Id="rId22" Type="http://schemas.openxmlformats.org/officeDocument/2006/relationships/worksheet" Target="worksheets/sheet14.xml"/><Relationship Id="rId23" Type="http://schemas.openxmlformats.org/officeDocument/2006/relationships/worksheet" Target="worksheets/sheet15.xml"/><Relationship Id="rId24" Type="http://schemas.openxmlformats.org/officeDocument/2006/relationships/worksheet" Target="worksheets/sheet16.xml"/><Relationship Id="rId25" Type="http://schemas.openxmlformats.org/officeDocument/2006/relationships/worksheet" Target="worksheets/sheet17.xml"/><Relationship Id="rId26" Type="http://schemas.openxmlformats.org/officeDocument/2006/relationships/worksheet" Target="worksheets/sheet18.xml"/><Relationship Id="rId27" Type="http://schemas.openxmlformats.org/officeDocument/2006/relationships/worksheet" Target="worksheets/sheet26.xml"/><Relationship Id="rId28" Type="http://schemas.openxmlformats.org/officeDocument/2006/relationships/worksheet" Target="worksheets/sheet28.xml"/><Relationship Id="rId29" Type="http://schemas.openxmlformats.org/officeDocument/2006/relationships/worksheet" Target="worksheets/sheet29.xml"/><Relationship Id="rId30" Type="http://schemas.openxmlformats.org/officeDocument/2006/relationships/worksheet" Target="worksheets/sheet30.xml"/><Relationship Id="rId31" Type="http://schemas.openxmlformats.org/officeDocument/2006/relationships/worksheet" Target="worksheets/sheet31.xml"/><Relationship Id="rId32"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52"/>
  <sheetViews>
    <sheetView zoomScaleNormal="100" topLeftCell="A31" workbookViewId="0">
      <selection activeCell="C49" activeCellId="1" sqref="C34 C49"/>
    </sheetView>
  </sheetViews>
  <sheetFormatPr defaultRowHeight="13.5" defaultColWidth="9.000137329101562" x14ac:dyDescent="0.15"/>
  <cols>
    <col min="1" max="1" width="44.0" customWidth="1" style="83"/>
    <col min="2" max="2" width="14.875" customWidth="1" style="83"/>
    <col min="3" max="3" width="18.375" customWidth="1" style="83"/>
    <col min="4" max="247" width="9.0" style="83"/>
    <col min="248" max="248" width="44.0" customWidth="1" style="83"/>
    <col min="249" max="249" width="14.875" customWidth="1" style="83"/>
    <col min="250" max="250" width="18.375" customWidth="1" style="83"/>
    <col min="251" max="252" width="9.0" style="83"/>
    <col min="253" max="253" width="12.0" customWidth="1" style="83"/>
    <col min="254" max="255" width="9.0" style="83"/>
    <col min="256" max="256" width="10.625" customWidth="1" style="83"/>
    <col min="257" max="257" width="10.875" customWidth="1" style="83"/>
    <col min="258" max="258" width="11.25" customWidth="1" style="83"/>
    <col min="259" max="503" width="9.0" style="83"/>
    <col min="504" max="504" width="44.0" customWidth="1" style="83"/>
    <col min="505" max="505" width="14.875" customWidth="1" style="83"/>
    <col min="506" max="506" width="18.375" customWidth="1" style="83"/>
    <col min="507" max="508" width="9.0" style="83"/>
    <col min="509" max="509" width="12.0" customWidth="1" style="83"/>
    <col min="510" max="511" width="9.0" style="83"/>
    <col min="512" max="512" width="10.625" customWidth="1" style="83"/>
    <col min="513" max="513" width="10.875" customWidth="1" style="83"/>
    <col min="514" max="514" width="11.25" customWidth="1" style="83"/>
    <col min="515" max="759" width="9.0" style="83"/>
    <col min="760" max="760" width="44.0" customWidth="1" style="83"/>
    <col min="761" max="761" width="14.875" customWidth="1" style="83"/>
    <col min="762" max="762" width="18.375" customWidth="1" style="83"/>
    <col min="763" max="764" width="9.0" style="83"/>
    <col min="765" max="765" width="12.0" customWidth="1" style="83"/>
    <col min="766" max="767" width="9.0" style="83"/>
    <col min="768" max="768" width="10.625" customWidth="1" style="83"/>
    <col min="769" max="769" width="10.875" customWidth="1" style="83"/>
    <col min="770" max="770" width="11.25" customWidth="1" style="83"/>
    <col min="771" max="1015" width="9.0" style="83"/>
    <col min="1016" max="1016" width="44.0" customWidth="1" style="83"/>
    <col min="1017" max="1017" width="14.875" customWidth="1" style="83"/>
    <col min="1018" max="1018" width="18.375" customWidth="1" style="83"/>
    <col min="1019" max="1020" width="9.0" style="83"/>
    <col min="1021" max="1021" width="12.0" customWidth="1" style="83"/>
    <col min="1022" max="1023" width="9.0" style="83"/>
    <col min="1024" max="1024" width="10.625" customWidth="1" style="83"/>
    <col min="1025" max="1025" width="10.875" customWidth="1" style="83"/>
    <col min="1026" max="1026" width="11.25" customWidth="1" style="83"/>
    <col min="1027" max="1271" width="9.0" style="83"/>
    <col min="1272" max="1272" width="44.0" customWidth="1" style="83"/>
    <col min="1273" max="1273" width="14.875" customWidth="1" style="83"/>
    <col min="1274" max="1274" width="18.375" customWidth="1" style="83"/>
    <col min="1275" max="1276" width="9.0" style="83"/>
    <col min="1277" max="1277" width="12.0" customWidth="1" style="83"/>
    <col min="1278" max="1279" width="9.0" style="83"/>
    <col min="1280" max="1280" width="10.625" customWidth="1" style="83"/>
    <col min="1281" max="1281" width="10.875" customWidth="1" style="83"/>
    <col min="1282" max="1282" width="11.25" customWidth="1" style="83"/>
    <col min="1283" max="1527" width="9.0" style="83"/>
    <col min="1528" max="1528" width="44.0" customWidth="1" style="83"/>
    <col min="1529" max="1529" width="14.875" customWidth="1" style="83"/>
    <col min="1530" max="1530" width="18.375" customWidth="1" style="83"/>
    <col min="1531" max="1532" width="9.0" style="83"/>
    <col min="1533" max="1533" width="12.0" customWidth="1" style="83"/>
    <col min="1534" max="1535" width="9.0" style="83"/>
    <col min="1536" max="1536" width="10.625" customWidth="1" style="83"/>
    <col min="1537" max="1537" width="10.875" customWidth="1" style="83"/>
    <col min="1538" max="1538" width="11.25" customWidth="1" style="83"/>
    <col min="1539" max="1783" width="9.0" style="83"/>
    <col min="1784" max="1784" width="44.0" customWidth="1" style="83"/>
    <col min="1785" max="1785" width="14.875" customWidth="1" style="83"/>
    <col min="1786" max="1786" width="18.375" customWidth="1" style="83"/>
    <col min="1787" max="1788" width="9.0" style="83"/>
    <col min="1789" max="1789" width="12.0" customWidth="1" style="83"/>
    <col min="1790" max="1791" width="9.0" style="83"/>
    <col min="1792" max="1792" width="10.625" customWidth="1" style="83"/>
    <col min="1793" max="1793" width="10.875" customWidth="1" style="83"/>
    <col min="1794" max="1794" width="11.25" customWidth="1" style="83"/>
    <col min="1795" max="2039" width="9.0" style="83"/>
    <col min="2040" max="2040" width="44.0" customWidth="1" style="83"/>
    <col min="2041" max="2041" width="14.875" customWidth="1" style="83"/>
    <col min="2042" max="2042" width="18.375" customWidth="1" style="83"/>
    <col min="2043" max="2044" width="9.0" style="83"/>
    <col min="2045" max="2045" width="12.0" customWidth="1" style="83"/>
    <col min="2046" max="2047" width="9.0" style="83"/>
    <col min="2048" max="2048" width="10.625" customWidth="1" style="83"/>
    <col min="2049" max="2049" width="10.875" customWidth="1" style="83"/>
    <col min="2050" max="2050" width="11.25" customWidth="1" style="83"/>
    <col min="2051" max="2295" width="9.0" style="83"/>
    <col min="2296" max="2296" width="44.0" customWidth="1" style="83"/>
    <col min="2297" max="2297" width="14.875" customWidth="1" style="83"/>
    <col min="2298" max="2298" width="18.375" customWidth="1" style="83"/>
    <col min="2299" max="2300" width="9.0" style="83"/>
    <col min="2301" max="2301" width="12.0" customWidth="1" style="83"/>
    <col min="2302" max="2303" width="9.0" style="83"/>
    <col min="2304" max="2304" width="10.625" customWidth="1" style="83"/>
    <col min="2305" max="2305" width="10.875" customWidth="1" style="83"/>
    <col min="2306" max="2306" width="11.25" customWidth="1" style="83"/>
    <col min="2307" max="2551" width="9.0" style="83"/>
    <col min="2552" max="2552" width="44.0" customWidth="1" style="83"/>
    <col min="2553" max="2553" width="14.875" customWidth="1" style="83"/>
    <col min="2554" max="2554" width="18.375" customWidth="1" style="83"/>
    <col min="2555" max="2556" width="9.0" style="83"/>
    <col min="2557" max="2557" width="12.0" customWidth="1" style="83"/>
    <col min="2558" max="2559" width="9.0" style="83"/>
    <col min="2560" max="2560" width="10.625" customWidth="1" style="83"/>
    <col min="2561" max="2561" width="10.875" customWidth="1" style="83"/>
    <col min="2562" max="2562" width="11.25" customWidth="1" style="83"/>
    <col min="2563" max="2807" width="9.0" style="83"/>
    <col min="2808" max="2808" width="44.0" customWidth="1" style="83"/>
    <col min="2809" max="2809" width="14.875" customWidth="1" style="83"/>
    <col min="2810" max="2810" width="18.375" customWidth="1" style="83"/>
    <col min="2811" max="2812" width="9.0" style="83"/>
    <col min="2813" max="2813" width="12.0" customWidth="1" style="83"/>
    <col min="2814" max="2815" width="9.0" style="83"/>
    <col min="2816" max="2816" width="10.625" customWidth="1" style="83"/>
    <col min="2817" max="2817" width="10.875" customWidth="1" style="83"/>
    <col min="2818" max="2818" width="11.25" customWidth="1" style="83"/>
    <col min="2819" max="3063" width="9.0" style="83"/>
    <col min="3064" max="3064" width="44.0" customWidth="1" style="83"/>
    <col min="3065" max="3065" width="14.875" customWidth="1" style="83"/>
    <col min="3066" max="3066" width="18.375" customWidth="1" style="83"/>
    <col min="3067" max="3068" width="9.0" style="83"/>
    <col min="3069" max="3069" width="12.0" customWidth="1" style="83"/>
    <col min="3070" max="3071" width="9.0" style="83"/>
    <col min="3072" max="3072" width="10.625" customWidth="1" style="83"/>
    <col min="3073" max="3073" width="10.875" customWidth="1" style="83"/>
    <col min="3074" max="3074" width="11.25" customWidth="1" style="83"/>
    <col min="3075" max="3319" width="9.0" style="83"/>
    <col min="3320" max="3320" width="44.0" customWidth="1" style="83"/>
    <col min="3321" max="3321" width="14.875" customWidth="1" style="83"/>
    <col min="3322" max="3322" width="18.375" customWidth="1" style="83"/>
    <col min="3323" max="3324" width="9.0" style="83"/>
    <col min="3325" max="3325" width="12.0" customWidth="1" style="83"/>
    <col min="3326" max="3327" width="9.0" style="83"/>
    <col min="3328" max="3328" width="10.625" customWidth="1" style="83"/>
    <col min="3329" max="3329" width="10.875" customWidth="1" style="83"/>
    <col min="3330" max="3330" width="11.25" customWidth="1" style="83"/>
    <col min="3331" max="3575" width="9.0" style="83"/>
    <col min="3576" max="3576" width="44.0" customWidth="1" style="83"/>
    <col min="3577" max="3577" width="14.875" customWidth="1" style="83"/>
    <col min="3578" max="3578" width="18.375" customWidth="1" style="83"/>
    <col min="3579" max="3580" width="9.0" style="83"/>
    <col min="3581" max="3581" width="12.0" customWidth="1" style="83"/>
    <col min="3582" max="3583" width="9.0" style="83"/>
    <col min="3584" max="3584" width="10.625" customWidth="1" style="83"/>
    <col min="3585" max="3585" width="10.875" customWidth="1" style="83"/>
    <col min="3586" max="3586" width="11.25" customWidth="1" style="83"/>
    <col min="3587" max="3831" width="9.0" style="83"/>
    <col min="3832" max="3832" width="44.0" customWidth="1" style="83"/>
    <col min="3833" max="3833" width="14.875" customWidth="1" style="83"/>
    <col min="3834" max="3834" width="18.375" customWidth="1" style="83"/>
    <col min="3835" max="3836" width="9.0" style="83"/>
    <col min="3837" max="3837" width="12.0" customWidth="1" style="83"/>
    <col min="3838" max="3839" width="9.0" style="83"/>
    <col min="3840" max="3840" width="10.625" customWidth="1" style="83"/>
    <col min="3841" max="3841" width="10.875" customWidth="1" style="83"/>
    <col min="3842" max="3842" width="11.25" customWidth="1" style="83"/>
    <col min="3843" max="4087" width="9.0" style="83"/>
    <col min="4088" max="4088" width="44.0" customWidth="1" style="83"/>
    <col min="4089" max="4089" width="14.875" customWidth="1" style="83"/>
    <col min="4090" max="4090" width="18.375" customWidth="1" style="83"/>
    <col min="4091" max="4092" width="9.0" style="83"/>
    <col min="4093" max="4093" width="12.0" customWidth="1" style="83"/>
    <col min="4094" max="4095" width="9.0" style="83"/>
    <col min="4096" max="4096" width="10.625" customWidth="1" style="83"/>
    <col min="4097" max="4097" width="10.875" customWidth="1" style="83"/>
    <col min="4098" max="4098" width="11.25" customWidth="1" style="83"/>
    <col min="4099" max="4343" width="9.0" style="83"/>
    <col min="4344" max="4344" width="44.0" customWidth="1" style="83"/>
    <col min="4345" max="4345" width="14.875" customWidth="1" style="83"/>
    <col min="4346" max="4346" width="18.375" customWidth="1" style="83"/>
    <col min="4347" max="4348" width="9.0" style="83"/>
    <col min="4349" max="4349" width="12.0" customWidth="1" style="83"/>
    <col min="4350" max="4351" width="9.0" style="83"/>
    <col min="4352" max="4352" width="10.625" customWidth="1" style="83"/>
    <col min="4353" max="4353" width="10.875" customWidth="1" style="83"/>
    <col min="4354" max="4354" width="11.25" customWidth="1" style="83"/>
    <col min="4355" max="4599" width="9.0" style="83"/>
    <col min="4600" max="4600" width="44.0" customWidth="1" style="83"/>
    <col min="4601" max="4601" width="14.875" customWidth="1" style="83"/>
    <col min="4602" max="4602" width="18.375" customWidth="1" style="83"/>
    <col min="4603" max="4604" width="9.0" style="83"/>
    <col min="4605" max="4605" width="12.0" customWidth="1" style="83"/>
    <col min="4606" max="4607" width="9.0" style="83"/>
    <col min="4608" max="4608" width="10.625" customWidth="1" style="83"/>
    <col min="4609" max="4609" width="10.875" customWidth="1" style="83"/>
    <col min="4610" max="4610" width="11.25" customWidth="1" style="83"/>
    <col min="4611" max="4855" width="9.0" style="83"/>
    <col min="4856" max="4856" width="44.0" customWidth="1" style="83"/>
    <col min="4857" max="4857" width="14.875" customWidth="1" style="83"/>
    <col min="4858" max="4858" width="18.375" customWidth="1" style="83"/>
    <col min="4859" max="4860" width="9.0" style="83"/>
    <col min="4861" max="4861" width="12.0" customWidth="1" style="83"/>
    <col min="4862" max="4863" width="9.0" style="83"/>
    <col min="4864" max="4864" width="10.625" customWidth="1" style="83"/>
    <col min="4865" max="4865" width="10.875" customWidth="1" style="83"/>
    <col min="4866" max="4866" width="11.25" customWidth="1" style="83"/>
    <col min="4867" max="5111" width="9.0" style="83"/>
    <col min="5112" max="5112" width="44.0" customWidth="1" style="83"/>
    <col min="5113" max="5113" width="14.875" customWidth="1" style="83"/>
    <col min="5114" max="5114" width="18.375" customWidth="1" style="83"/>
    <col min="5115" max="5116" width="9.0" style="83"/>
    <col min="5117" max="5117" width="12.0" customWidth="1" style="83"/>
    <col min="5118" max="5119" width="9.0" style="83"/>
    <col min="5120" max="5120" width="10.625" customWidth="1" style="83"/>
    <col min="5121" max="5121" width="10.875" customWidth="1" style="83"/>
    <col min="5122" max="5122" width="11.25" customWidth="1" style="83"/>
    <col min="5123" max="5367" width="9.0" style="83"/>
    <col min="5368" max="5368" width="44.0" customWidth="1" style="83"/>
    <col min="5369" max="5369" width="14.875" customWidth="1" style="83"/>
    <col min="5370" max="5370" width="18.375" customWidth="1" style="83"/>
    <col min="5371" max="5372" width="9.0" style="83"/>
    <col min="5373" max="5373" width="12.0" customWidth="1" style="83"/>
    <col min="5374" max="5375" width="9.0" style="83"/>
    <col min="5376" max="5376" width="10.625" customWidth="1" style="83"/>
    <col min="5377" max="5377" width="10.875" customWidth="1" style="83"/>
    <col min="5378" max="5378" width="11.25" customWidth="1" style="83"/>
    <col min="5379" max="5623" width="9.0" style="83"/>
    <col min="5624" max="5624" width="44.0" customWidth="1" style="83"/>
    <col min="5625" max="5625" width="14.875" customWidth="1" style="83"/>
    <col min="5626" max="5626" width="18.375" customWidth="1" style="83"/>
    <col min="5627" max="5628" width="9.0" style="83"/>
    <col min="5629" max="5629" width="12.0" customWidth="1" style="83"/>
    <col min="5630" max="5631" width="9.0" style="83"/>
    <col min="5632" max="5632" width="10.625" customWidth="1" style="83"/>
    <col min="5633" max="5633" width="10.875" customWidth="1" style="83"/>
    <col min="5634" max="5634" width="11.25" customWidth="1" style="83"/>
    <col min="5635" max="5879" width="9.0" style="83"/>
    <col min="5880" max="5880" width="44.0" customWidth="1" style="83"/>
    <col min="5881" max="5881" width="14.875" customWidth="1" style="83"/>
    <col min="5882" max="5882" width="18.375" customWidth="1" style="83"/>
    <col min="5883" max="5884" width="9.0" style="83"/>
    <col min="5885" max="5885" width="12.0" customWidth="1" style="83"/>
    <col min="5886" max="5887" width="9.0" style="83"/>
    <col min="5888" max="5888" width="10.625" customWidth="1" style="83"/>
    <col min="5889" max="5889" width="10.875" customWidth="1" style="83"/>
    <col min="5890" max="5890" width="11.25" customWidth="1" style="83"/>
    <col min="5891" max="6135" width="9.0" style="83"/>
    <col min="6136" max="6136" width="44.0" customWidth="1" style="83"/>
    <col min="6137" max="6137" width="14.875" customWidth="1" style="83"/>
    <col min="6138" max="6138" width="18.375" customWidth="1" style="83"/>
    <col min="6139" max="6140" width="9.0" style="83"/>
    <col min="6141" max="6141" width="12.0" customWidth="1" style="83"/>
    <col min="6142" max="6143" width="9.0" style="83"/>
    <col min="6144" max="6144" width="10.625" customWidth="1" style="83"/>
    <col min="6145" max="6145" width="10.875" customWidth="1" style="83"/>
    <col min="6146" max="6146" width="11.25" customWidth="1" style="83"/>
    <col min="6147" max="6391" width="9.0" style="83"/>
    <col min="6392" max="6392" width="44.0" customWidth="1" style="83"/>
    <col min="6393" max="6393" width="14.875" customWidth="1" style="83"/>
    <col min="6394" max="6394" width="18.375" customWidth="1" style="83"/>
    <col min="6395" max="6396" width="9.0" style="83"/>
    <col min="6397" max="6397" width="12.0" customWidth="1" style="83"/>
    <col min="6398" max="6399" width="9.0" style="83"/>
    <col min="6400" max="6400" width="10.625" customWidth="1" style="83"/>
    <col min="6401" max="6401" width="10.875" customWidth="1" style="83"/>
    <col min="6402" max="6402" width="11.25" customWidth="1" style="83"/>
    <col min="6403" max="6647" width="9.0" style="83"/>
    <col min="6648" max="6648" width="44.0" customWidth="1" style="83"/>
    <col min="6649" max="6649" width="14.875" customWidth="1" style="83"/>
    <col min="6650" max="6650" width="18.375" customWidth="1" style="83"/>
    <col min="6651" max="6652" width="9.0" style="83"/>
    <col min="6653" max="6653" width="12.0" customWidth="1" style="83"/>
    <col min="6654" max="6655" width="9.0" style="83"/>
    <col min="6656" max="6656" width="10.625" customWidth="1" style="83"/>
    <col min="6657" max="6657" width="10.875" customWidth="1" style="83"/>
    <col min="6658" max="6658" width="11.25" customWidth="1" style="83"/>
    <col min="6659" max="6903" width="9.0" style="83"/>
    <col min="6904" max="6904" width="44.0" customWidth="1" style="83"/>
    <col min="6905" max="6905" width="14.875" customWidth="1" style="83"/>
    <col min="6906" max="6906" width="18.375" customWidth="1" style="83"/>
    <col min="6907" max="6908" width="9.0" style="83"/>
    <col min="6909" max="6909" width="12.0" customWidth="1" style="83"/>
    <col min="6910" max="6911" width="9.0" style="83"/>
    <col min="6912" max="6912" width="10.625" customWidth="1" style="83"/>
    <col min="6913" max="6913" width="10.875" customWidth="1" style="83"/>
    <col min="6914" max="6914" width="11.25" customWidth="1" style="83"/>
    <col min="6915" max="7159" width="9.0" style="83"/>
    <col min="7160" max="7160" width="44.0" customWidth="1" style="83"/>
    <col min="7161" max="7161" width="14.875" customWidth="1" style="83"/>
    <col min="7162" max="7162" width="18.375" customWidth="1" style="83"/>
    <col min="7163" max="7164" width="9.0" style="83"/>
    <col min="7165" max="7165" width="12.0" customWidth="1" style="83"/>
    <col min="7166" max="7167" width="9.0" style="83"/>
    <col min="7168" max="7168" width="10.625" customWidth="1" style="83"/>
    <col min="7169" max="7169" width="10.875" customWidth="1" style="83"/>
    <col min="7170" max="7170" width="11.25" customWidth="1" style="83"/>
    <col min="7171" max="7415" width="9.0" style="83"/>
    <col min="7416" max="7416" width="44.0" customWidth="1" style="83"/>
    <col min="7417" max="7417" width="14.875" customWidth="1" style="83"/>
    <col min="7418" max="7418" width="18.375" customWidth="1" style="83"/>
    <col min="7419" max="7420" width="9.0" style="83"/>
    <col min="7421" max="7421" width="12.0" customWidth="1" style="83"/>
    <col min="7422" max="7423" width="9.0" style="83"/>
    <col min="7424" max="7424" width="10.625" customWidth="1" style="83"/>
    <col min="7425" max="7425" width="10.875" customWidth="1" style="83"/>
    <col min="7426" max="7426" width="11.25" customWidth="1" style="83"/>
    <col min="7427" max="7671" width="9.0" style="83"/>
    <col min="7672" max="7672" width="44.0" customWidth="1" style="83"/>
    <col min="7673" max="7673" width="14.875" customWidth="1" style="83"/>
    <col min="7674" max="7674" width="18.375" customWidth="1" style="83"/>
    <col min="7675" max="7676" width="9.0" style="83"/>
    <col min="7677" max="7677" width="12.0" customWidth="1" style="83"/>
    <col min="7678" max="7679" width="9.0" style="83"/>
    <col min="7680" max="7680" width="10.625" customWidth="1" style="83"/>
    <col min="7681" max="7681" width="10.875" customWidth="1" style="83"/>
    <col min="7682" max="7682" width="11.25" customWidth="1" style="83"/>
    <col min="7683" max="7927" width="9.0" style="83"/>
    <col min="7928" max="7928" width="44.0" customWidth="1" style="83"/>
    <col min="7929" max="7929" width="14.875" customWidth="1" style="83"/>
    <col min="7930" max="7930" width="18.375" customWidth="1" style="83"/>
    <col min="7931" max="7932" width="9.0" style="83"/>
    <col min="7933" max="7933" width="12.0" customWidth="1" style="83"/>
    <col min="7934" max="7935" width="9.0" style="83"/>
    <col min="7936" max="7936" width="10.625" customWidth="1" style="83"/>
    <col min="7937" max="7937" width="10.875" customWidth="1" style="83"/>
    <col min="7938" max="7938" width="11.25" customWidth="1" style="83"/>
    <col min="7939" max="8183" width="9.0" style="83"/>
    <col min="8184" max="8184" width="44.0" customWidth="1" style="83"/>
    <col min="8185" max="8185" width="14.875" customWidth="1" style="83"/>
    <col min="8186" max="8186" width="18.375" customWidth="1" style="83"/>
    <col min="8187" max="8188" width="9.0" style="83"/>
    <col min="8189" max="8189" width="12.0" customWidth="1" style="83"/>
    <col min="8190" max="8191" width="9.0" style="83"/>
    <col min="8192" max="8192" width="10.625" customWidth="1" style="83"/>
    <col min="8193" max="8193" width="10.875" customWidth="1" style="83"/>
    <col min="8194" max="8194" width="11.25" customWidth="1" style="83"/>
    <col min="8195" max="8439" width="9.0" style="83"/>
    <col min="8440" max="8440" width="44.0" customWidth="1" style="83"/>
    <col min="8441" max="8441" width="14.875" customWidth="1" style="83"/>
    <col min="8442" max="8442" width="18.375" customWidth="1" style="83"/>
    <col min="8443" max="8444" width="9.0" style="83"/>
    <col min="8445" max="8445" width="12.0" customWidth="1" style="83"/>
    <col min="8446" max="8447" width="9.0" style="83"/>
    <col min="8448" max="8448" width="10.625" customWidth="1" style="83"/>
    <col min="8449" max="8449" width="10.875" customWidth="1" style="83"/>
    <col min="8450" max="8450" width="11.25" customWidth="1" style="83"/>
    <col min="8451" max="8695" width="9.0" style="83"/>
    <col min="8696" max="8696" width="44.0" customWidth="1" style="83"/>
    <col min="8697" max="8697" width="14.875" customWidth="1" style="83"/>
    <col min="8698" max="8698" width="18.375" customWidth="1" style="83"/>
    <col min="8699" max="8700" width="9.0" style="83"/>
    <col min="8701" max="8701" width="12.0" customWidth="1" style="83"/>
    <col min="8702" max="8703" width="9.0" style="83"/>
    <col min="8704" max="8704" width="10.625" customWidth="1" style="83"/>
    <col min="8705" max="8705" width="10.875" customWidth="1" style="83"/>
    <col min="8706" max="8706" width="11.25" customWidth="1" style="83"/>
    <col min="8707" max="8951" width="9.0" style="83"/>
    <col min="8952" max="8952" width="44.0" customWidth="1" style="83"/>
    <col min="8953" max="8953" width="14.875" customWidth="1" style="83"/>
    <col min="8954" max="8954" width="18.375" customWidth="1" style="83"/>
    <col min="8955" max="8956" width="9.0" style="83"/>
    <col min="8957" max="8957" width="12.0" customWidth="1" style="83"/>
    <col min="8958" max="8959" width="9.0" style="83"/>
    <col min="8960" max="8960" width="10.625" customWidth="1" style="83"/>
    <col min="8961" max="8961" width="10.875" customWidth="1" style="83"/>
    <col min="8962" max="8962" width="11.25" customWidth="1" style="83"/>
    <col min="8963" max="9207" width="9.0" style="83"/>
    <col min="9208" max="9208" width="44.0" customWidth="1" style="83"/>
    <col min="9209" max="9209" width="14.875" customWidth="1" style="83"/>
    <col min="9210" max="9210" width="18.375" customWidth="1" style="83"/>
    <col min="9211" max="9212" width="9.0" style="83"/>
    <col min="9213" max="9213" width="12.0" customWidth="1" style="83"/>
    <col min="9214" max="9215" width="9.0" style="83"/>
    <col min="9216" max="9216" width="10.625" customWidth="1" style="83"/>
    <col min="9217" max="9217" width="10.875" customWidth="1" style="83"/>
    <col min="9218" max="9218" width="11.25" customWidth="1" style="83"/>
    <col min="9219" max="9463" width="9.0" style="83"/>
    <col min="9464" max="9464" width="44.0" customWidth="1" style="83"/>
    <col min="9465" max="9465" width="14.875" customWidth="1" style="83"/>
    <col min="9466" max="9466" width="18.375" customWidth="1" style="83"/>
    <col min="9467" max="9468" width="9.0" style="83"/>
    <col min="9469" max="9469" width="12.0" customWidth="1" style="83"/>
    <col min="9470" max="9471" width="9.0" style="83"/>
    <col min="9472" max="9472" width="10.625" customWidth="1" style="83"/>
    <col min="9473" max="9473" width="10.875" customWidth="1" style="83"/>
    <col min="9474" max="9474" width="11.25" customWidth="1" style="83"/>
    <col min="9475" max="9719" width="9.0" style="83"/>
    <col min="9720" max="9720" width="44.0" customWidth="1" style="83"/>
    <col min="9721" max="9721" width="14.875" customWidth="1" style="83"/>
    <col min="9722" max="9722" width="18.375" customWidth="1" style="83"/>
    <col min="9723" max="9724" width="9.0" style="83"/>
    <col min="9725" max="9725" width="12.0" customWidth="1" style="83"/>
    <col min="9726" max="9727" width="9.0" style="83"/>
    <col min="9728" max="9728" width="10.625" customWidth="1" style="83"/>
    <col min="9729" max="9729" width="10.875" customWidth="1" style="83"/>
    <col min="9730" max="9730" width="11.25" customWidth="1" style="83"/>
    <col min="9731" max="9975" width="9.0" style="83"/>
    <col min="9976" max="9976" width="44.0" customWidth="1" style="83"/>
    <col min="9977" max="9977" width="14.875" customWidth="1" style="83"/>
    <col min="9978" max="9978" width="18.375" customWidth="1" style="83"/>
    <col min="9979" max="9980" width="9.0" style="83"/>
    <col min="9981" max="9981" width="12.0" customWidth="1" style="83"/>
    <col min="9982" max="9983" width="9.0" style="83"/>
    <col min="9984" max="9984" width="10.625" customWidth="1" style="83"/>
    <col min="9985" max="9985" width="10.875" customWidth="1" style="83"/>
    <col min="9986" max="9986" width="11.25" customWidth="1" style="83"/>
    <col min="9987" max="10231" width="9.0" style="83"/>
    <col min="10232" max="10232" width="44.0" customWidth="1" style="83"/>
    <col min="10233" max="10233" width="14.875" customWidth="1" style="83"/>
    <col min="10234" max="10234" width="18.375" customWidth="1" style="83"/>
    <col min="10235" max="10236" width="9.0" style="83"/>
    <col min="10237" max="10237" width="12.0" customWidth="1" style="83"/>
    <col min="10238" max="10239" width="9.0" style="83"/>
    <col min="10240" max="10240" width="10.625" customWidth="1" style="83"/>
    <col min="10241" max="10241" width="10.875" customWidth="1" style="83"/>
    <col min="10242" max="10242" width="11.25" customWidth="1" style="83"/>
    <col min="10243" max="10487" width="9.0" style="83"/>
    <col min="10488" max="10488" width="44.0" customWidth="1" style="83"/>
    <col min="10489" max="10489" width="14.875" customWidth="1" style="83"/>
    <col min="10490" max="10490" width="18.375" customWidth="1" style="83"/>
    <col min="10491" max="10492" width="9.0" style="83"/>
    <col min="10493" max="10493" width="12.0" customWidth="1" style="83"/>
    <col min="10494" max="10495" width="9.0" style="83"/>
    <col min="10496" max="10496" width="10.625" customWidth="1" style="83"/>
    <col min="10497" max="10497" width="10.875" customWidth="1" style="83"/>
    <col min="10498" max="10498" width="11.25" customWidth="1" style="83"/>
    <col min="10499" max="10743" width="9.0" style="83"/>
    <col min="10744" max="10744" width="44.0" customWidth="1" style="83"/>
    <col min="10745" max="10745" width="14.875" customWidth="1" style="83"/>
    <col min="10746" max="10746" width="18.375" customWidth="1" style="83"/>
    <col min="10747" max="10748" width="9.0" style="83"/>
    <col min="10749" max="10749" width="12.0" customWidth="1" style="83"/>
    <col min="10750" max="10751" width="9.0" style="83"/>
    <col min="10752" max="10752" width="10.625" customWidth="1" style="83"/>
    <col min="10753" max="10753" width="10.875" customWidth="1" style="83"/>
    <col min="10754" max="10754" width="11.25" customWidth="1" style="83"/>
    <col min="10755" max="10999" width="9.0" style="83"/>
    <col min="11000" max="11000" width="44.0" customWidth="1" style="83"/>
    <col min="11001" max="11001" width="14.875" customWidth="1" style="83"/>
    <col min="11002" max="11002" width="18.375" customWidth="1" style="83"/>
    <col min="11003" max="11004" width="9.0" style="83"/>
    <col min="11005" max="11005" width="12.0" customWidth="1" style="83"/>
    <col min="11006" max="11007" width="9.0" style="83"/>
    <col min="11008" max="11008" width="10.625" customWidth="1" style="83"/>
    <col min="11009" max="11009" width="10.875" customWidth="1" style="83"/>
    <col min="11010" max="11010" width="11.25" customWidth="1" style="83"/>
    <col min="11011" max="11255" width="9.0" style="83"/>
    <col min="11256" max="11256" width="44.0" customWidth="1" style="83"/>
    <col min="11257" max="11257" width="14.875" customWidth="1" style="83"/>
    <col min="11258" max="11258" width="18.375" customWidth="1" style="83"/>
    <col min="11259" max="11260" width="9.0" style="83"/>
    <col min="11261" max="11261" width="12.0" customWidth="1" style="83"/>
    <col min="11262" max="11263" width="9.0" style="83"/>
    <col min="11264" max="11264" width="10.625" customWidth="1" style="83"/>
    <col min="11265" max="11265" width="10.875" customWidth="1" style="83"/>
    <col min="11266" max="11266" width="11.25" customWidth="1" style="83"/>
    <col min="11267" max="11511" width="9.0" style="83"/>
    <col min="11512" max="11512" width="44.0" customWidth="1" style="83"/>
    <col min="11513" max="11513" width="14.875" customWidth="1" style="83"/>
    <col min="11514" max="11514" width="18.375" customWidth="1" style="83"/>
    <col min="11515" max="11516" width="9.0" style="83"/>
    <col min="11517" max="11517" width="12.0" customWidth="1" style="83"/>
    <col min="11518" max="11519" width="9.0" style="83"/>
    <col min="11520" max="11520" width="10.625" customWidth="1" style="83"/>
    <col min="11521" max="11521" width="10.875" customWidth="1" style="83"/>
    <col min="11522" max="11522" width="11.25" customWidth="1" style="83"/>
    <col min="11523" max="11767" width="9.0" style="83"/>
    <col min="11768" max="11768" width="44.0" customWidth="1" style="83"/>
    <col min="11769" max="11769" width="14.875" customWidth="1" style="83"/>
    <col min="11770" max="11770" width="18.375" customWidth="1" style="83"/>
    <col min="11771" max="11772" width="9.0" style="83"/>
    <col min="11773" max="11773" width="12.0" customWidth="1" style="83"/>
    <col min="11774" max="11775" width="9.0" style="83"/>
    <col min="11776" max="11776" width="10.625" customWidth="1" style="83"/>
    <col min="11777" max="11777" width="10.875" customWidth="1" style="83"/>
    <col min="11778" max="11778" width="11.25" customWidth="1" style="83"/>
    <col min="11779" max="12023" width="9.0" style="83"/>
    <col min="12024" max="12024" width="44.0" customWidth="1" style="83"/>
    <col min="12025" max="12025" width="14.875" customWidth="1" style="83"/>
    <col min="12026" max="12026" width="18.375" customWidth="1" style="83"/>
    <col min="12027" max="12028" width="9.0" style="83"/>
    <col min="12029" max="12029" width="12.0" customWidth="1" style="83"/>
    <col min="12030" max="12031" width="9.0" style="83"/>
    <col min="12032" max="12032" width="10.625" customWidth="1" style="83"/>
    <col min="12033" max="12033" width="10.875" customWidth="1" style="83"/>
    <col min="12034" max="12034" width="11.25" customWidth="1" style="83"/>
    <col min="12035" max="12279" width="9.0" style="83"/>
    <col min="12280" max="12280" width="44.0" customWidth="1" style="83"/>
    <col min="12281" max="12281" width="14.875" customWidth="1" style="83"/>
    <col min="12282" max="12282" width="18.375" customWidth="1" style="83"/>
    <col min="12283" max="12284" width="9.0" style="83"/>
    <col min="12285" max="12285" width="12.0" customWidth="1" style="83"/>
    <col min="12286" max="12287" width="9.0" style="83"/>
    <col min="12288" max="12288" width="10.625" customWidth="1" style="83"/>
    <col min="12289" max="12289" width="10.875" customWidth="1" style="83"/>
    <col min="12290" max="12290" width="11.25" customWidth="1" style="83"/>
    <col min="12291" max="12535" width="9.0" style="83"/>
    <col min="12536" max="12536" width="44.0" customWidth="1" style="83"/>
    <col min="12537" max="12537" width="14.875" customWidth="1" style="83"/>
    <col min="12538" max="12538" width="18.375" customWidth="1" style="83"/>
    <col min="12539" max="12540" width="9.0" style="83"/>
    <col min="12541" max="12541" width="12.0" customWidth="1" style="83"/>
    <col min="12542" max="12543" width="9.0" style="83"/>
    <col min="12544" max="12544" width="10.625" customWidth="1" style="83"/>
    <col min="12545" max="12545" width="10.875" customWidth="1" style="83"/>
    <col min="12546" max="12546" width="11.25" customWidth="1" style="83"/>
    <col min="12547" max="12791" width="9.0" style="83"/>
    <col min="12792" max="12792" width="44.0" customWidth="1" style="83"/>
    <col min="12793" max="12793" width="14.875" customWidth="1" style="83"/>
    <col min="12794" max="12794" width="18.375" customWidth="1" style="83"/>
    <col min="12795" max="12796" width="9.0" style="83"/>
    <col min="12797" max="12797" width="12.0" customWidth="1" style="83"/>
    <col min="12798" max="12799" width="9.0" style="83"/>
    <col min="12800" max="12800" width="10.625" customWidth="1" style="83"/>
    <col min="12801" max="12801" width="10.875" customWidth="1" style="83"/>
    <col min="12802" max="12802" width="11.25" customWidth="1" style="83"/>
    <col min="12803" max="13047" width="9.0" style="83"/>
    <col min="13048" max="13048" width="44.0" customWidth="1" style="83"/>
    <col min="13049" max="13049" width="14.875" customWidth="1" style="83"/>
    <col min="13050" max="13050" width="18.375" customWidth="1" style="83"/>
    <col min="13051" max="13052" width="9.0" style="83"/>
    <col min="13053" max="13053" width="12.0" customWidth="1" style="83"/>
    <col min="13054" max="13055" width="9.0" style="83"/>
    <col min="13056" max="13056" width="10.625" customWidth="1" style="83"/>
    <col min="13057" max="13057" width="10.875" customWidth="1" style="83"/>
    <col min="13058" max="13058" width="11.25" customWidth="1" style="83"/>
    <col min="13059" max="13303" width="9.0" style="83"/>
    <col min="13304" max="13304" width="44.0" customWidth="1" style="83"/>
    <col min="13305" max="13305" width="14.875" customWidth="1" style="83"/>
    <col min="13306" max="13306" width="18.375" customWidth="1" style="83"/>
    <col min="13307" max="13308" width="9.0" style="83"/>
    <col min="13309" max="13309" width="12.0" customWidth="1" style="83"/>
    <col min="13310" max="13311" width="9.0" style="83"/>
    <col min="13312" max="13312" width="10.625" customWidth="1" style="83"/>
    <col min="13313" max="13313" width="10.875" customWidth="1" style="83"/>
    <col min="13314" max="13314" width="11.25" customWidth="1" style="83"/>
    <col min="13315" max="13559" width="9.0" style="83"/>
    <col min="13560" max="13560" width="44.0" customWidth="1" style="83"/>
    <col min="13561" max="13561" width="14.875" customWidth="1" style="83"/>
    <col min="13562" max="13562" width="18.375" customWidth="1" style="83"/>
    <col min="13563" max="13564" width="9.0" style="83"/>
    <col min="13565" max="13565" width="12.0" customWidth="1" style="83"/>
    <col min="13566" max="13567" width="9.0" style="83"/>
    <col min="13568" max="13568" width="10.625" customWidth="1" style="83"/>
    <col min="13569" max="13569" width="10.875" customWidth="1" style="83"/>
    <col min="13570" max="13570" width="11.25" customWidth="1" style="83"/>
    <col min="13571" max="13815" width="9.0" style="83"/>
    <col min="13816" max="13816" width="44.0" customWidth="1" style="83"/>
    <col min="13817" max="13817" width="14.875" customWidth="1" style="83"/>
    <col min="13818" max="13818" width="18.375" customWidth="1" style="83"/>
    <col min="13819" max="13820" width="9.0" style="83"/>
    <col min="13821" max="13821" width="12.0" customWidth="1" style="83"/>
    <col min="13822" max="13823" width="9.0" style="83"/>
    <col min="13824" max="13824" width="10.625" customWidth="1" style="83"/>
    <col min="13825" max="13825" width="10.875" customWidth="1" style="83"/>
    <col min="13826" max="13826" width="11.25" customWidth="1" style="83"/>
    <col min="13827" max="14071" width="9.0" style="83"/>
    <col min="14072" max="14072" width="44.0" customWidth="1" style="83"/>
    <col min="14073" max="14073" width="14.875" customWidth="1" style="83"/>
    <col min="14074" max="14074" width="18.375" customWidth="1" style="83"/>
    <col min="14075" max="14076" width="9.0" style="83"/>
    <col min="14077" max="14077" width="12.0" customWidth="1" style="83"/>
    <col min="14078" max="14079" width="9.0" style="83"/>
    <col min="14080" max="14080" width="10.625" customWidth="1" style="83"/>
    <col min="14081" max="14081" width="10.875" customWidth="1" style="83"/>
    <col min="14082" max="14082" width="11.25" customWidth="1" style="83"/>
    <col min="14083" max="14327" width="9.0" style="83"/>
    <col min="14328" max="14328" width="44.0" customWidth="1" style="83"/>
    <col min="14329" max="14329" width="14.875" customWidth="1" style="83"/>
    <col min="14330" max="14330" width="18.375" customWidth="1" style="83"/>
    <col min="14331" max="14332" width="9.0" style="83"/>
    <col min="14333" max="14333" width="12.0" customWidth="1" style="83"/>
    <col min="14334" max="14335" width="9.0" style="83"/>
    <col min="14336" max="14336" width="10.625" customWidth="1" style="83"/>
    <col min="14337" max="14337" width="10.875" customWidth="1" style="83"/>
    <col min="14338" max="14338" width="11.25" customWidth="1" style="83"/>
    <col min="14339" max="14583" width="9.0" style="83"/>
    <col min="14584" max="14584" width="44.0" customWidth="1" style="83"/>
    <col min="14585" max="14585" width="14.875" customWidth="1" style="83"/>
    <col min="14586" max="14586" width="18.375" customWidth="1" style="83"/>
    <col min="14587" max="14588" width="9.0" style="83"/>
    <col min="14589" max="14589" width="12.0" customWidth="1" style="83"/>
    <col min="14590" max="14591" width="9.0" style="83"/>
    <col min="14592" max="14592" width="10.625" customWidth="1" style="83"/>
    <col min="14593" max="14593" width="10.875" customWidth="1" style="83"/>
    <col min="14594" max="14594" width="11.25" customWidth="1" style="83"/>
    <col min="14595" max="14839" width="9.0" style="83"/>
    <col min="14840" max="14840" width="44.0" customWidth="1" style="83"/>
    <col min="14841" max="14841" width="14.875" customWidth="1" style="83"/>
    <col min="14842" max="14842" width="18.375" customWidth="1" style="83"/>
    <col min="14843" max="14844" width="9.0" style="83"/>
    <col min="14845" max="14845" width="12.0" customWidth="1" style="83"/>
    <col min="14846" max="14847" width="9.0" style="83"/>
    <col min="14848" max="14848" width="10.625" customWidth="1" style="83"/>
    <col min="14849" max="14849" width="10.875" customWidth="1" style="83"/>
    <col min="14850" max="14850" width="11.25" customWidth="1" style="83"/>
    <col min="14851" max="15095" width="9.0" style="83"/>
    <col min="15096" max="15096" width="44.0" customWidth="1" style="83"/>
    <col min="15097" max="15097" width="14.875" customWidth="1" style="83"/>
    <col min="15098" max="15098" width="18.375" customWidth="1" style="83"/>
    <col min="15099" max="15100" width="9.0" style="83"/>
    <col min="15101" max="15101" width="12.0" customWidth="1" style="83"/>
    <col min="15102" max="15103" width="9.0" style="83"/>
    <col min="15104" max="15104" width="10.625" customWidth="1" style="83"/>
    <col min="15105" max="15105" width="10.875" customWidth="1" style="83"/>
    <col min="15106" max="15106" width="11.25" customWidth="1" style="83"/>
    <col min="15107" max="15351" width="9.0" style="83"/>
    <col min="15352" max="15352" width="44.0" customWidth="1" style="83"/>
    <col min="15353" max="15353" width="14.875" customWidth="1" style="83"/>
    <col min="15354" max="15354" width="18.375" customWidth="1" style="83"/>
    <col min="15355" max="15356" width="9.0" style="83"/>
    <col min="15357" max="15357" width="12.0" customWidth="1" style="83"/>
    <col min="15358" max="15359" width="9.0" style="83"/>
    <col min="15360" max="15360" width="10.625" customWidth="1" style="83"/>
    <col min="15361" max="15361" width="10.875" customWidth="1" style="83"/>
    <col min="15362" max="15362" width="11.25" customWidth="1" style="83"/>
    <col min="15363" max="15607" width="9.0" style="83"/>
    <col min="15608" max="15608" width="44.0" customWidth="1" style="83"/>
    <col min="15609" max="15609" width="14.875" customWidth="1" style="83"/>
    <col min="15610" max="15610" width="18.375" customWidth="1" style="83"/>
    <col min="15611" max="15612" width="9.0" style="83"/>
    <col min="15613" max="15613" width="12.0" customWidth="1" style="83"/>
    <col min="15614" max="15615" width="9.0" style="83"/>
    <col min="15616" max="15616" width="10.625" customWidth="1" style="83"/>
    <col min="15617" max="15617" width="10.875" customWidth="1" style="83"/>
    <col min="15618" max="15618" width="11.25" customWidth="1" style="83"/>
    <col min="15619" max="15863" width="9.0" style="83"/>
    <col min="15864" max="15864" width="44.0" customWidth="1" style="83"/>
    <col min="15865" max="15865" width="14.875" customWidth="1" style="83"/>
    <col min="15866" max="15866" width="18.375" customWidth="1" style="83"/>
    <col min="15867" max="15868" width="9.0" style="83"/>
    <col min="15869" max="15869" width="12.0" customWidth="1" style="83"/>
    <col min="15870" max="15871" width="9.0" style="83"/>
    <col min="15872" max="15872" width="10.625" customWidth="1" style="83"/>
    <col min="15873" max="15873" width="10.875" customWidth="1" style="83"/>
    <col min="15874" max="15874" width="11.25" customWidth="1" style="83"/>
    <col min="15875" max="16119" width="9.0" style="83"/>
    <col min="16120" max="16120" width="44.0" customWidth="1" style="83"/>
    <col min="16121" max="16121" width="14.875" customWidth="1" style="83"/>
    <col min="16122" max="16122" width="18.375" customWidth="1" style="83"/>
    <col min="16123" max="16124" width="9.0" style="83"/>
    <col min="16125" max="16125" width="12.0" customWidth="1" style="83"/>
    <col min="16126" max="16127" width="9.0" style="83"/>
    <col min="16128" max="16128" width="10.625" customWidth="1" style="83"/>
    <col min="16129" max="16129" width="10.875" customWidth="1" style="83"/>
    <col min="16130" max="16130" width="11.25" customWidth="1" style="83"/>
    <col min="16131" max="16384" width="9.0" style="83"/>
  </cols>
  <sheetData>
    <row r="1" spans="1:3" ht="18.0" customHeight="1" x14ac:dyDescent="0.15">
      <c r="A1" s="418" t="s">
        <v>0</v>
      </c>
      <c r="B1" s="418"/>
      <c r="C1" s="418"/>
    </row>
    <row r="2" spans="1:1" ht="14.1" customHeight="1" x14ac:dyDescent="0.15"/>
    <row r="3" spans="1:3" s="101" customFormat="1" ht="15.0" customHeight="1" x14ac:dyDescent="0.15">
      <c r="A3" s="197" t="s">
        <v>1</v>
      </c>
      <c r="B3" s="61" t="s">
        <v>2</v>
      </c>
      <c r="C3" s="61" t="s">
        <v>3</v>
      </c>
    </row>
    <row r="4" spans="1:3" s="101" customFormat="1" ht="15.0" customHeight="1" x14ac:dyDescent="0.15">
      <c r="A4" s="198" t="s">
        <v>4</v>
      </c>
      <c r="B4" s="217">
        <f>SUM(B5:B20)</f>
        <v>459555</v>
      </c>
      <c r="C4" s="217">
        <f>SUM(C5:C20)</f>
        <v>475100</v>
      </c>
    </row>
    <row r="5" spans="1:3" ht="15.75" customHeight="1" x14ac:dyDescent="0.15">
      <c r="A5" s="199" t="s">
        <v>5</v>
      </c>
      <c r="B5" s="218">
        <v>210800</v>
      </c>
      <c r="C5" s="218">
        <v>223602</v>
      </c>
    </row>
    <row r="6" spans="1:3" ht="15.75" customHeight="1" x14ac:dyDescent="0.15">
      <c r="A6" s="199" t="s">
        <v>6</v>
      </c>
      <c r="B6" s="218">
        <v>41380</v>
      </c>
      <c r="C6" s="218">
        <v>41889</v>
      </c>
    </row>
    <row r="7" spans="1:3" ht="15.75" customHeight="1" x14ac:dyDescent="0.15">
      <c r="A7" s="199" t="s">
        <v>7</v>
      </c>
      <c r="B7" s="218">
        <v>0</v>
      </c>
      <c r="C7" s="218">
        <v>0</v>
      </c>
    </row>
    <row r="8" spans="1:3" ht="15.75" customHeight="1" x14ac:dyDescent="0.15">
      <c r="A8" s="199" t="s">
        <v>8</v>
      </c>
      <c r="B8" s="218">
        <v>9247</v>
      </c>
      <c r="C8" s="218">
        <v>8911</v>
      </c>
    </row>
    <row r="9" spans="1:3" ht="15.75" customHeight="1" x14ac:dyDescent="0.15">
      <c r="A9" s="199" t="s">
        <v>9</v>
      </c>
      <c r="B9" s="218">
        <v>28518</v>
      </c>
      <c r="C9" s="218">
        <v>30062</v>
      </c>
    </row>
    <row r="10" spans="1:3" ht="15.75" customHeight="1" x14ac:dyDescent="0.15">
      <c r="A10" s="199" t="s">
        <v>10</v>
      </c>
      <c r="B10" s="218">
        <v>35635</v>
      </c>
      <c r="C10" s="218">
        <v>37771</v>
      </c>
    </row>
    <row r="11" spans="1:3" ht="15.75" customHeight="1" x14ac:dyDescent="0.15">
      <c r="A11" s="199" t="s">
        <v>11</v>
      </c>
      <c r="B11" s="218">
        <v>18553</v>
      </c>
      <c r="C11" s="218">
        <v>16394</v>
      </c>
    </row>
    <row r="12" spans="1:3" ht="15.75" customHeight="1" x14ac:dyDescent="0.15">
      <c r="A12" s="199" t="s">
        <v>12</v>
      </c>
      <c r="B12" s="218">
        <v>12733</v>
      </c>
      <c r="C12" s="218">
        <v>12743</v>
      </c>
    </row>
    <row r="13" spans="1:3" ht="15.75" customHeight="1" x14ac:dyDescent="0.15">
      <c r="A13" s="199" t="s">
        <v>13</v>
      </c>
      <c r="B13" s="218">
        <v>26954</v>
      </c>
      <c r="C13" s="218">
        <v>27458</v>
      </c>
    </row>
    <row r="14" spans="1:3" ht="15.75" customHeight="1" x14ac:dyDescent="0.15">
      <c r="A14" s="199" t="s">
        <v>14</v>
      </c>
      <c r="B14" s="218">
        <v>14035</v>
      </c>
      <c r="C14" s="218">
        <v>8821</v>
      </c>
    </row>
    <row r="15" spans="1:3" ht="15.75" customHeight="1" x14ac:dyDescent="0.15">
      <c r="A15" s="199" t="s">
        <v>15</v>
      </c>
      <c r="B15" s="218">
        <v>6744</v>
      </c>
      <c r="C15" s="218">
        <v>6764</v>
      </c>
    </row>
    <row r="16" spans="1:3" ht="15.75" customHeight="1" x14ac:dyDescent="0.15">
      <c r="A16" s="199" t="s">
        <v>16</v>
      </c>
      <c r="B16" s="218">
        <v>17093</v>
      </c>
      <c r="C16" s="218">
        <v>28599</v>
      </c>
    </row>
    <row r="17" spans="1:3" ht="15.75" customHeight="1" x14ac:dyDescent="0.15">
      <c r="A17" s="199" t="s">
        <v>17</v>
      </c>
      <c r="B17" s="218">
        <v>27288</v>
      </c>
      <c r="C17" s="218">
        <v>20968</v>
      </c>
    </row>
    <row r="18" spans="1:3" ht="15.75" customHeight="1" x14ac:dyDescent="0.15">
      <c r="A18" s="199" t="s">
        <v>18</v>
      </c>
      <c r="B18" s="218">
        <v>5168</v>
      </c>
      <c r="C18" s="218">
        <v>5598</v>
      </c>
    </row>
    <row r="19" spans="1:3" ht="15.75" customHeight="1" x14ac:dyDescent="0.15">
      <c r="A19" s="199" t="s">
        <v>19</v>
      </c>
      <c r="B19" s="218">
        <v>5342</v>
      </c>
      <c r="C19" s="218">
        <v>5475</v>
      </c>
    </row>
    <row r="20" spans="1:3" ht="15.75" customHeight="1" x14ac:dyDescent="0.15">
      <c r="A20" s="199" t="s">
        <v>20</v>
      </c>
      <c r="B20" s="218">
        <v>65</v>
      </c>
      <c r="C20" s="218">
        <v>45</v>
      </c>
    </row>
    <row r="21" spans="1:4" s="102" customFormat="1" ht="15.0" customHeight="1" x14ac:dyDescent="0.15">
      <c r="A21" s="198" t="s">
        <v>21</v>
      </c>
      <c r="B21" s="217">
        <f>SUM(B22:B27)</f>
        <v>170090</v>
      </c>
      <c r="C21" s="217">
        <f>SUM(C22:C27)</f>
        <v>165600</v>
      </c>
      <c r="D21" s="101"/>
    </row>
    <row r="22" spans="1:4" s="101" customFormat="1" ht="15.0" customHeight="1" x14ac:dyDescent="0.15">
      <c r="A22" s="147" t="s">
        <v>22</v>
      </c>
      <c r="B22" s="142">
        <v>33216</v>
      </c>
      <c r="C22" s="218">
        <v>30450</v>
      </c>
      <c r="D22" s="102"/>
    </row>
    <row r="23" spans="1:3" s="101" customFormat="1" ht="15.0" customHeight="1" x14ac:dyDescent="0.15">
      <c r="A23" s="147" t="s">
        <v>23</v>
      </c>
      <c r="B23" s="142">
        <v>23132</v>
      </c>
      <c r="C23" s="218">
        <v>22197</v>
      </c>
    </row>
    <row r="24" spans="1:3" s="101" customFormat="1" ht="15.0" customHeight="1" x14ac:dyDescent="0.15">
      <c r="A24" s="147" t="s">
        <v>24</v>
      </c>
      <c r="B24" s="142">
        <v>20810</v>
      </c>
      <c r="C24" s="218">
        <v>14850</v>
      </c>
    </row>
    <row r="25" spans="1:3" s="101" customFormat="1" ht="15.0" customHeight="1" x14ac:dyDescent="0.15">
      <c r="A25" s="147" t="s">
        <v>25</v>
      </c>
      <c r="B25" s="142">
        <v>39568</v>
      </c>
      <c r="C25" s="218">
        <v>55270</v>
      </c>
    </row>
    <row r="26" spans="1:3" s="101" customFormat="1" ht="15.0" customHeight="1" x14ac:dyDescent="0.15">
      <c r="A26" s="147" t="s">
        <v>26</v>
      </c>
      <c r="B26" s="142">
        <v>13260</v>
      </c>
      <c r="C26" s="218">
        <v>6190</v>
      </c>
    </row>
    <row r="27" spans="1:3" s="101" customFormat="1" ht="15.0" customHeight="1" x14ac:dyDescent="0.15">
      <c r="A27" s="147" t="s">
        <v>27</v>
      </c>
      <c r="B27" s="142">
        <v>40104</v>
      </c>
      <c r="C27" s="218">
        <v>36643</v>
      </c>
    </row>
    <row r="28" spans="1:4" s="102" customFormat="1" ht="15.0" customHeight="1" x14ac:dyDescent="0.15">
      <c r="A28" s="136" t="s">
        <v>28</v>
      </c>
      <c r="B28" s="217">
        <f>B21+B4</f>
        <v>629645</v>
      </c>
      <c r="C28" s="217">
        <f>C4+C21</f>
        <v>640700</v>
      </c>
      <c r="D28" s="101"/>
    </row>
    <row r="29" spans="1:3" s="102" customFormat="1" ht="15.0" customHeight="1" x14ac:dyDescent="0.15">
      <c r="A29" s="136"/>
      <c r="B29" s="217"/>
      <c r="C29" s="217"/>
    </row>
    <row r="30" spans="1:4" s="101" customFormat="1" ht="15.0" customHeight="1" x14ac:dyDescent="0.15">
      <c r="A30" s="133" t="s">
        <v>29</v>
      </c>
      <c r="B30" s="147"/>
      <c r="C30" s="202"/>
      <c r="D30" s="102"/>
    </row>
    <row r="31" spans="1:3" s="101" customFormat="1" ht="15.0" customHeight="1" x14ac:dyDescent="0.15">
      <c r="A31" s="131" t="s">
        <v>30</v>
      </c>
      <c r="B31" s="147"/>
      <c r="C31" s="202"/>
    </row>
    <row r="32" spans="1:3" s="101" customFormat="1" ht="15.0" customHeight="1" x14ac:dyDescent="0.15">
      <c r="A32" s="131" t="s">
        <v>31</v>
      </c>
      <c r="B32" s="147"/>
      <c r="C32" s="202"/>
    </row>
    <row r="33" spans="1:3" s="101" customFormat="1" ht="15.0" customHeight="1" x14ac:dyDescent="0.15">
      <c r="A33" s="134" t="s">
        <v>32</v>
      </c>
      <c r="B33" s="147"/>
      <c r="C33" s="95">
        <f>C34</f>
        <v>265924</v>
      </c>
    </row>
    <row r="34" spans="1:4" s="102" customFormat="1" ht="15.0" customHeight="1" x14ac:dyDescent="0.15">
      <c r="A34" s="192" t="s">
        <v>33</v>
      </c>
      <c r="B34" s="132"/>
      <c r="C34" s="95">
        <f>C35+C41</f>
        <v>265924</v>
      </c>
      <c r="D34" s="101"/>
    </row>
    <row r="35" spans="1:4" s="101" customFormat="1" ht="15.0" customHeight="1" x14ac:dyDescent="0.15">
      <c r="A35" s="192" t="s">
        <v>34</v>
      </c>
      <c r="B35" s="147"/>
      <c r="C35" s="217">
        <f>SUM(C36:C40)</f>
        <v>28611</v>
      </c>
      <c r="D35" s="102"/>
    </row>
    <row r="36" spans="1:3" s="101" customFormat="1" ht="15.0" customHeight="1" x14ac:dyDescent="0.15">
      <c r="A36" s="194" t="s">
        <v>35</v>
      </c>
      <c r="B36" s="147"/>
      <c r="C36" s="218">
        <v>39217</v>
      </c>
    </row>
    <row r="37" spans="1:3" s="101" customFormat="1" ht="15.0" customHeight="1" x14ac:dyDescent="0.15">
      <c r="A37" s="194" t="s">
        <v>36</v>
      </c>
      <c r="B37" s="147"/>
      <c r="C37" s="218">
        <v>9437</v>
      </c>
    </row>
    <row r="38" spans="1:3" s="101" customFormat="1" ht="15.0" customHeight="1" x14ac:dyDescent="0.15">
      <c r="A38" s="194" t="s">
        <v>37</v>
      </c>
      <c r="B38" s="147"/>
      <c r="C38" s="218">
        <v>21087</v>
      </c>
    </row>
    <row r="39" spans="1:3" s="101" customFormat="1" ht="15.0" customHeight="1" x14ac:dyDescent="0.15">
      <c r="A39" s="194" t="s">
        <v>38</v>
      </c>
      <c r="B39" s="147"/>
      <c r="C39" s="218">
        <v>-28149</v>
      </c>
    </row>
    <row r="40" spans="1:3" s="101" customFormat="1" ht="15.0" customHeight="1" x14ac:dyDescent="0.15">
      <c r="A40" s="194" t="s">
        <v>39</v>
      </c>
      <c r="B40" s="147"/>
      <c r="C40" s="218">
        <v>-12981</v>
      </c>
    </row>
    <row r="41" spans="1:3" s="101" customFormat="1" ht="15.0" customHeight="1" x14ac:dyDescent="0.15">
      <c r="A41" s="194" t="s">
        <v>40</v>
      </c>
      <c r="B41" s="147"/>
      <c r="C41" s="217">
        <f>SUM(C42:C44)</f>
        <v>237313</v>
      </c>
    </row>
    <row r="42" spans="1:3" s="101" customFormat="1" ht="15.0" customHeight="1" x14ac:dyDescent="0.15">
      <c r="A42" s="194" t="s">
        <v>41</v>
      </c>
      <c r="B42" s="147"/>
      <c r="C42" s="218">
        <v>106082</v>
      </c>
    </row>
    <row r="43" spans="1:3" s="101" customFormat="1" ht="15.0" customHeight="1" x14ac:dyDescent="0.15">
      <c r="A43" s="194" t="s">
        <v>42</v>
      </c>
      <c r="B43" s="147"/>
      <c r="C43" s="218">
        <v>45988</v>
      </c>
    </row>
    <row r="44" spans="1:3" s="101" customFormat="1" ht="15.0" customHeight="1" x14ac:dyDescent="0.15">
      <c r="A44" s="192" t="s">
        <v>43</v>
      </c>
      <c r="B44" s="147"/>
      <c r="C44" s="218">
        <v>85243</v>
      </c>
    </row>
    <row r="45" spans="1:4" s="102" customFormat="1" ht="15.0" customHeight="1" x14ac:dyDescent="0.15">
      <c r="A45" s="134" t="s">
        <v>44</v>
      </c>
      <c r="B45" s="147"/>
      <c r="C45" s="217">
        <v>99247</v>
      </c>
      <c r="D45" s="101"/>
    </row>
    <row r="46" spans="1:3" s="102" customFormat="1" ht="15.0" customHeight="1" x14ac:dyDescent="0.15">
      <c r="A46" s="134" t="s">
        <v>45</v>
      </c>
      <c r="B46" s="147"/>
      <c r="C46" s="217"/>
    </row>
    <row r="47" spans="1:3" s="102" customFormat="1" ht="15.0" customHeight="1" x14ac:dyDescent="0.15">
      <c r="A47" s="136" t="s">
        <v>46</v>
      </c>
      <c r="B47" s="205"/>
      <c r="C47" s="205">
        <f>C45+C33+C28+C46</f>
        <v>1005871</v>
      </c>
    </row>
    <row r="48" spans="1:4" s="101" customFormat="1" ht="15.0" customHeight="1" x14ac:dyDescent="0.15">
      <c r="A48" s="136"/>
      <c r="B48" s="132"/>
      <c r="C48" s="206"/>
      <c r="D48" s="102"/>
    </row>
    <row r="49" spans="1:3" s="101" customFormat="1" ht="15.0" customHeight="1" x14ac:dyDescent="0.15">
      <c r="A49" s="134" t="s">
        <v>47</v>
      </c>
      <c r="B49" s="147"/>
      <c r="C49" s="217">
        <v>27076</v>
      </c>
    </row>
    <row r="50" spans="1:3" s="101" customFormat="1" ht="15.0" customHeight="1" x14ac:dyDescent="0.15">
      <c r="A50" s="192"/>
      <c r="B50" s="147"/>
      <c r="C50" s="202"/>
    </row>
    <row r="51" spans="1:3" s="101" customFormat="1" ht="15.0" customHeight="1" x14ac:dyDescent="0.15">
      <c r="A51" s="136" t="s">
        <v>48</v>
      </c>
      <c r="B51" s="205"/>
      <c r="C51" s="95">
        <f>C49+C47</f>
        <v>1032947</v>
      </c>
    </row>
    <row r="52" spans="1:4" x14ac:dyDescent="0.15">
      <c r="A52" s="419"/>
      <c r="B52" s="419"/>
      <c r="C52" s="419"/>
      <c r="D52" s="101"/>
    </row>
  </sheetData>
  <mergeCells count="2">
    <mergeCell ref="A1:C1"/>
    <mergeCell ref="A52:C52"/>
  </mergeCells>
  <phoneticPr fontId="0" type="noConversion"/>
  <pageMargins left="0.6999125161508876" right="0.6999125161508876" top="0.7499062639521802" bottom="0.7499062639521802" header="0.2999625102741512" footer="0.2999625102741512"/>
  <pageSetup paperSize="9"/>
  <extLst>
    <ext uri="{2D9387EB-5337-4D45-933B-B4D357D02E09}">
      <gutter val="0.0" pos="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255"/>
  <sheetViews>
    <sheetView zoomScaleNormal="100" topLeftCell="B241" workbookViewId="0">
      <selection activeCell="I24" activeCellId="0" sqref="I24"/>
    </sheetView>
  </sheetViews>
  <sheetFormatPr defaultRowHeight="13.5" defaultColWidth="9.000137329101562" x14ac:dyDescent="0.15"/>
  <cols>
    <col min="1" max="1" width="0.0" customWidth="1" style="83" hidden="1"/>
    <col min="2" max="2" width="54.0" customWidth="1" style="83"/>
    <col min="3" max="3" width="12.25" customWidth="1" style="138"/>
    <col min="4" max="4" width="15.375" customWidth="1" style="138"/>
    <col min="5" max="249" width="9.0" style="83"/>
    <col min="250" max="250" width="54.0" customWidth="1" style="83"/>
    <col min="251" max="251" width="12.25" customWidth="1" style="83"/>
    <col min="252" max="252" width="15.375" customWidth="1" style="83"/>
    <col min="253" max="505" width="9.0" style="83"/>
    <col min="506" max="506" width="54.0" customWidth="1" style="83"/>
    <col min="507" max="507" width="12.25" customWidth="1" style="83"/>
    <col min="508" max="508" width="15.375" customWidth="1" style="83"/>
    <col min="509" max="761" width="9.0" style="83"/>
    <col min="762" max="762" width="54.0" customWidth="1" style="83"/>
    <col min="763" max="763" width="12.25" customWidth="1" style="83"/>
    <col min="764" max="764" width="15.375" customWidth="1" style="83"/>
    <col min="765" max="1017" width="9.0" style="83"/>
    <col min="1018" max="1018" width="54.0" customWidth="1" style="83"/>
    <col min="1019" max="1019" width="12.25" customWidth="1" style="83"/>
    <col min="1020" max="1020" width="15.375" customWidth="1" style="83"/>
    <col min="1021" max="1273" width="9.0" style="83"/>
    <col min="1274" max="1274" width="54.0" customWidth="1" style="83"/>
    <col min="1275" max="1275" width="12.25" customWidth="1" style="83"/>
    <col min="1276" max="1276" width="15.375" customWidth="1" style="83"/>
    <col min="1277" max="1529" width="9.0" style="83"/>
    <col min="1530" max="1530" width="54.0" customWidth="1" style="83"/>
    <col min="1531" max="1531" width="12.25" customWidth="1" style="83"/>
    <col min="1532" max="1532" width="15.375" customWidth="1" style="83"/>
    <col min="1533" max="1785" width="9.0" style="83"/>
    <col min="1786" max="1786" width="54.0" customWidth="1" style="83"/>
    <col min="1787" max="1787" width="12.25" customWidth="1" style="83"/>
    <col min="1788" max="1788" width="15.375" customWidth="1" style="83"/>
    <col min="1789" max="2041" width="9.0" style="83"/>
    <col min="2042" max="2042" width="54.0" customWidth="1" style="83"/>
    <col min="2043" max="2043" width="12.25" customWidth="1" style="83"/>
    <col min="2044" max="2044" width="15.375" customWidth="1" style="83"/>
    <col min="2045" max="2297" width="9.0" style="83"/>
    <col min="2298" max="2298" width="54.0" customWidth="1" style="83"/>
    <col min="2299" max="2299" width="12.25" customWidth="1" style="83"/>
    <col min="2300" max="2300" width="15.375" customWidth="1" style="83"/>
    <col min="2301" max="2553" width="9.0" style="83"/>
    <col min="2554" max="2554" width="54.0" customWidth="1" style="83"/>
    <col min="2555" max="2555" width="12.25" customWidth="1" style="83"/>
    <col min="2556" max="2556" width="15.375" customWidth="1" style="83"/>
    <col min="2557" max="2809" width="9.0" style="83"/>
    <col min="2810" max="2810" width="54.0" customWidth="1" style="83"/>
    <col min="2811" max="2811" width="12.25" customWidth="1" style="83"/>
    <col min="2812" max="2812" width="15.375" customWidth="1" style="83"/>
    <col min="2813" max="3065" width="9.0" style="83"/>
    <col min="3066" max="3066" width="54.0" customWidth="1" style="83"/>
    <col min="3067" max="3067" width="12.25" customWidth="1" style="83"/>
    <col min="3068" max="3068" width="15.375" customWidth="1" style="83"/>
    <col min="3069" max="3321" width="9.0" style="83"/>
    <col min="3322" max="3322" width="54.0" customWidth="1" style="83"/>
    <col min="3323" max="3323" width="12.25" customWidth="1" style="83"/>
    <col min="3324" max="3324" width="15.375" customWidth="1" style="83"/>
    <col min="3325" max="3577" width="9.0" style="83"/>
    <col min="3578" max="3578" width="54.0" customWidth="1" style="83"/>
    <col min="3579" max="3579" width="12.25" customWidth="1" style="83"/>
    <col min="3580" max="3580" width="15.375" customWidth="1" style="83"/>
    <col min="3581" max="3833" width="9.0" style="83"/>
    <col min="3834" max="3834" width="54.0" customWidth="1" style="83"/>
    <col min="3835" max="3835" width="12.25" customWidth="1" style="83"/>
    <col min="3836" max="3836" width="15.375" customWidth="1" style="83"/>
    <col min="3837" max="4089" width="9.0" style="83"/>
    <col min="4090" max="4090" width="54.0" customWidth="1" style="83"/>
    <col min="4091" max="4091" width="12.25" customWidth="1" style="83"/>
    <col min="4092" max="4092" width="15.375" customWidth="1" style="83"/>
    <col min="4093" max="4345" width="9.0" style="83"/>
    <col min="4346" max="4346" width="54.0" customWidth="1" style="83"/>
    <col min="4347" max="4347" width="12.25" customWidth="1" style="83"/>
    <col min="4348" max="4348" width="15.375" customWidth="1" style="83"/>
    <col min="4349" max="4601" width="9.0" style="83"/>
    <col min="4602" max="4602" width="54.0" customWidth="1" style="83"/>
    <col min="4603" max="4603" width="12.25" customWidth="1" style="83"/>
    <col min="4604" max="4604" width="15.375" customWidth="1" style="83"/>
    <col min="4605" max="4857" width="9.0" style="83"/>
    <col min="4858" max="4858" width="54.0" customWidth="1" style="83"/>
    <col min="4859" max="4859" width="12.25" customWidth="1" style="83"/>
    <col min="4860" max="4860" width="15.375" customWidth="1" style="83"/>
    <col min="4861" max="5113" width="9.0" style="83"/>
    <col min="5114" max="5114" width="54.0" customWidth="1" style="83"/>
    <col min="5115" max="5115" width="12.25" customWidth="1" style="83"/>
    <col min="5116" max="5116" width="15.375" customWidth="1" style="83"/>
    <col min="5117" max="5369" width="9.0" style="83"/>
    <col min="5370" max="5370" width="54.0" customWidth="1" style="83"/>
    <col min="5371" max="5371" width="12.25" customWidth="1" style="83"/>
    <col min="5372" max="5372" width="15.375" customWidth="1" style="83"/>
    <col min="5373" max="5625" width="9.0" style="83"/>
    <col min="5626" max="5626" width="54.0" customWidth="1" style="83"/>
    <col min="5627" max="5627" width="12.25" customWidth="1" style="83"/>
    <col min="5628" max="5628" width="15.375" customWidth="1" style="83"/>
    <col min="5629" max="5881" width="9.0" style="83"/>
    <col min="5882" max="5882" width="54.0" customWidth="1" style="83"/>
    <col min="5883" max="5883" width="12.25" customWidth="1" style="83"/>
    <col min="5884" max="5884" width="15.375" customWidth="1" style="83"/>
    <col min="5885" max="6137" width="9.0" style="83"/>
    <col min="6138" max="6138" width="54.0" customWidth="1" style="83"/>
    <col min="6139" max="6139" width="12.25" customWidth="1" style="83"/>
    <col min="6140" max="6140" width="15.375" customWidth="1" style="83"/>
    <col min="6141" max="6393" width="9.0" style="83"/>
    <col min="6394" max="6394" width="54.0" customWidth="1" style="83"/>
    <col min="6395" max="6395" width="12.25" customWidth="1" style="83"/>
    <col min="6396" max="6396" width="15.375" customWidth="1" style="83"/>
    <col min="6397" max="6649" width="9.0" style="83"/>
    <col min="6650" max="6650" width="54.0" customWidth="1" style="83"/>
    <col min="6651" max="6651" width="12.25" customWidth="1" style="83"/>
    <col min="6652" max="6652" width="15.375" customWidth="1" style="83"/>
    <col min="6653" max="6905" width="9.0" style="83"/>
    <col min="6906" max="6906" width="54.0" customWidth="1" style="83"/>
    <col min="6907" max="6907" width="12.25" customWidth="1" style="83"/>
    <col min="6908" max="6908" width="15.375" customWidth="1" style="83"/>
    <col min="6909" max="7161" width="9.0" style="83"/>
    <col min="7162" max="7162" width="54.0" customWidth="1" style="83"/>
    <col min="7163" max="7163" width="12.25" customWidth="1" style="83"/>
    <col min="7164" max="7164" width="15.375" customWidth="1" style="83"/>
    <col min="7165" max="7417" width="9.0" style="83"/>
    <col min="7418" max="7418" width="54.0" customWidth="1" style="83"/>
    <col min="7419" max="7419" width="12.25" customWidth="1" style="83"/>
    <col min="7420" max="7420" width="15.375" customWidth="1" style="83"/>
    <col min="7421" max="7673" width="9.0" style="83"/>
    <col min="7674" max="7674" width="54.0" customWidth="1" style="83"/>
    <col min="7675" max="7675" width="12.25" customWidth="1" style="83"/>
    <col min="7676" max="7676" width="15.375" customWidth="1" style="83"/>
    <col min="7677" max="7929" width="9.0" style="83"/>
    <col min="7930" max="7930" width="54.0" customWidth="1" style="83"/>
    <col min="7931" max="7931" width="12.25" customWidth="1" style="83"/>
    <col min="7932" max="7932" width="15.375" customWidth="1" style="83"/>
    <col min="7933" max="8185" width="9.0" style="83"/>
    <col min="8186" max="8186" width="54.0" customWidth="1" style="83"/>
    <col min="8187" max="8187" width="12.25" customWidth="1" style="83"/>
    <col min="8188" max="8188" width="15.375" customWidth="1" style="83"/>
    <col min="8189" max="8441" width="9.0" style="83"/>
    <col min="8442" max="8442" width="54.0" customWidth="1" style="83"/>
    <col min="8443" max="8443" width="12.25" customWidth="1" style="83"/>
    <col min="8444" max="8444" width="15.375" customWidth="1" style="83"/>
    <col min="8445" max="8697" width="9.0" style="83"/>
    <col min="8698" max="8698" width="54.0" customWidth="1" style="83"/>
    <col min="8699" max="8699" width="12.25" customWidth="1" style="83"/>
    <col min="8700" max="8700" width="15.375" customWidth="1" style="83"/>
    <col min="8701" max="8953" width="9.0" style="83"/>
    <col min="8954" max="8954" width="54.0" customWidth="1" style="83"/>
    <col min="8955" max="8955" width="12.25" customWidth="1" style="83"/>
    <col min="8956" max="8956" width="15.375" customWidth="1" style="83"/>
    <col min="8957" max="9209" width="9.0" style="83"/>
    <col min="9210" max="9210" width="54.0" customWidth="1" style="83"/>
    <col min="9211" max="9211" width="12.25" customWidth="1" style="83"/>
    <col min="9212" max="9212" width="15.375" customWidth="1" style="83"/>
    <col min="9213" max="9465" width="9.0" style="83"/>
    <col min="9466" max="9466" width="54.0" customWidth="1" style="83"/>
    <col min="9467" max="9467" width="12.25" customWidth="1" style="83"/>
    <col min="9468" max="9468" width="15.375" customWidth="1" style="83"/>
    <col min="9469" max="9721" width="9.0" style="83"/>
    <col min="9722" max="9722" width="54.0" customWidth="1" style="83"/>
    <col min="9723" max="9723" width="12.25" customWidth="1" style="83"/>
    <col min="9724" max="9724" width="15.375" customWidth="1" style="83"/>
    <col min="9725" max="9977" width="9.0" style="83"/>
    <col min="9978" max="9978" width="54.0" customWidth="1" style="83"/>
    <col min="9979" max="9979" width="12.25" customWidth="1" style="83"/>
    <col min="9980" max="9980" width="15.375" customWidth="1" style="83"/>
    <col min="9981" max="10233" width="9.0" style="83"/>
    <col min="10234" max="10234" width="54.0" customWidth="1" style="83"/>
    <col min="10235" max="10235" width="12.25" customWidth="1" style="83"/>
    <col min="10236" max="10236" width="15.375" customWidth="1" style="83"/>
    <col min="10237" max="10489" width="9.0" style="83"/>
    <col min="10490" max="10490" width="54.0" customWidth="1" style="83"/>
    <col min="10491" max="10491" width="12.25" customWidth="1" style="83"/>
    <col min="10492" max="10492" width="15.375" customWidth="1" style="83"/>
    <col min="10493" max="10745" width="9.0" style="83"/>
    <col min="10746" max="10746" width="54.0" customWidth="1" style="83"/>
    <col min="10747" max="10747" width="12.25" customWidth="1" style="83"/>
    <col min="10748" max="10748" width="15.375" customWidth="1" style="83"/>
    <col min="10749" max="11001" width="9.0" style="83"/>
    <col min="11002" max="11002" width="54.0" customWidth="1" style="83"/>
    <col min="11003" max="11003" width="12.25" customWidth="1" style="83"/>
    <col min="11004" max="11004" width="15.375" customWidth="1" style="83"/>
    <col min="11005" max="11257" width="9.0" style="83"/>
    <col min="11258" max="11258" width="54.0" customWidth="1" style="83"/>
    <col min="11259" max="11259" width="12.25" customWidth="1" style="83"/>
    <col min="11260" max="11260" width="15.375" customWidth="1" style="83"/>
    <col min="11261" max="11513" width="9.0" style="83"/>
    <col min="11514" max="11514" width="54.0" customWidth="1" style="83"/>
    <col min="11515" max="11515" width="12.25" customWidth="1" style="83"/>
    <col min="11516" max="11516" width="15.375" customWidth="1" style="83"/>
    <col min="11517" max="11769" width="9.0" style="83"/>
    <col min="11770" max="11770" width="54.0" customWidth="1" style="83"/>
    <col min="11771" max="11771" width="12.25" customWidth="1" style="83"/>
    <col min="11772" max="11772" width="15.375" customWidth="1" style="83"/>
    <col min="11773" max="12025" width="9.0" style="83"/>
    <col min="12026" max="12026" width="54.0" customWidth="1" style="83"/>
    <col min="12027" max="12027" width="12.25" customWidth="1" style="83"/>
    <col min="12028" max="12028" width="15.375" customWidth="1" style="83"/>
    <col min="12029" max="12281" width="9.0" style="83"/>
    <col min="12282" max="12282" width="54.0" customWidth="1" style="83"/>
    <col min="12283" max="12283" width="12.25" customWidth="1" style="83"/>
    <col min="12284" max="12284" width="15.375" customWidth="1" style="83"/>
    <col min="12285" max="12537" width="9.0" style="83"/>
    <col min="12538" max="12538" width="54.0" customWidth="1" style="83"/>
    <col min="12539" max="12539" width="12.25" customWidth="1" style="83"/>
    <col min="12540" max="12540" width="15.375" customWidth="1" style="83"/>
    <col min="12541" max="12793" width="9.0" style="83"/>
    <col min="12794" max="12794" width="54.0" customWidth="1" style="83"/>
    <col min="12795" max="12795" width="12.25" customWidth="1" style="83"/>
    <col min="12796" max="12796" width="15.375" customWidth="1" style="83"/>
    <col min="12797" max="13049" width="9.0" style="83"/>
    <col min="13050" max="13050" width="54.0" customWidth="1" style="83"/>
    <col min="13051" max="13051" width="12.25" customWidth="1" style="83"/>
    <col min="13052" max="13052" width="15.375" customWidth="1" style="83"/>
    <col min="13053" max="13305" width="9.0" style="83"/>
    <col min="13306" max="13306" width="54.0" customWidth="1" style="83"/>
    <col min="13307" max="13307" width="12.25" customWidth="1" style="83"/>
    <col min="13308" max="13308" width="15.375" customWidth="1" style="83"/>
    <col min="13309" max="13561" width="9.0" style="83"/>
    <col min="13562" max="13562" width="54.0" customWidth="1" style="83"/>
    <col min="13563" max="13563" width="12.25" customWidth="1" style="83"/>
    <col min="13564" max="13564" width="15.375" customWidth="1" style="83"/>
    <col min="13565" max="13817" width="9.0" style="83"/>
    <col min="13818" max="13818" width="54.0" customWidth="1" style="83"/>
    <col min="13819" max="13819" width="12.25" customWidth="1" style="83"/>
    <col min="13820" max="13820" width="15.375" customWidth="1" style="83"/>
    <col min="13821" max="14073" width="9.0" style="83"/>
    <col min="14074" max="14074" width="54.0" customWidth="1" style="83"/>
    <col min="14075" max="14075" width="12.25" customWidth="1" style="83"/>
    <col min="14076" max="14076" width="15.375" customWidth="1" style="83"/>
    <col min="14077" max="14329" width="9.0" style="83"/>
    <col min="14330" max="14330" width="54.0" customWidth="1" style="83"/>
    <col min="14331" max="14331" width="12.25" customWidth="1" style="83"/>
    <col min="14332" max="14332" width="15.375" customWidth="1" style="83"/>
    <col min="14333" max="14585" width="9.0" style="83"/>
    <col min="14586" max="14586" width="54.0" customWidth="1" style="83"/>
    <col min="14587" max="14587" width="12.25" customWidth="1" style="83"/>
    <col min="14588" max="14588" width="15.375" customWidth="1" style="83"/>
    <col min="14589" max="14841" width="9.0" style="83"/>
    <col min="14842" max="14842" width="54.0" customWidth="1" style="83"/>
    <col min="14843" max="14843" width="12.25" customWidth="1" style="83"/>
    <col min="14844" max="14844" width="15.375" customWidth="1" style="83"/>
    <col min="14845" max="15097" width="9.0" style="83"/>
    <col min="15098" max="15098" width="54.0" customWidth="1" style="83"/>
    <col min="15099" max="15099" width="12.25" customWidth="1" style="83"/>
    <col min="15100" max="15100" width="15.375" customWidth="1" style="83"/>
    <col min="15101" max="15353" width="9.0" style="83"/>
    <col min="15354" max="15354" width="54.0" customWidth="1" style="83"/>
    <col min="15355" max="15355" width="12.25" customWidth="1" style="83"/>
    <col min="15356" max="15356" width="15.375" customWidth="1" style="83"/>
    <col min="15357" max="15609" width="9.0" style="83"/>
    <col min="15610" max="15610" width="54.0" customWidth="1" style="83"/>
    <col min="15611" max="15611" width="12.25" customWidth="1" style="83"/>
    <col min="15612" max="15612" width="15.375" customWidth="1" style="83"/>
    <col min="15613" max="15865" width="9.0" style="83"/>
    <col min="15866" max="15866" width="54.0" customWidth="1" style="83"/>
    <col min="15867" max="15867" width="12.25" customWidth="1" style="83"/>
    <col min="15868" max="15868" width="15.375" customWidth="1" style="83"/>
    <col min="15869" max="16121" width="9.0" style="83"/>
    <col min="16122" max="16122" width="54.0" customWidth="1" style="83"/>
    <col min="16123" max="16123" width="12.25" customWidth="1" style="83"/>
    <col min="16124" max="16124" width="15.375" customWidth="1" style="83"/>
    <col min="16125" max="16384" width="9.0" style="83"/>
  </cols>
  <sheetData>
    <row r="1" spans="1:4" ht="17.25" customHeight="1" x14ac:dyDescent="0.15">
      <c r="B1" s="418" t="s">
        <v>1285</v>
      </c>
      <c r="C1" s="418"/>
      <c r="D1" s="418"/>
    </row>
    <row r="2" spans="1:4" ht="17.25" customHeight="1" x14ac:dyDescent="0.15">
      <c r="D2" s="139" t="s">
        <v>1044</v>
      </c>
    </row>
    <row r="3" spans="1:4" ht="17.25" customHeight="1" x14ac:dyDescent="0.15">
      <c r="A3" s="434" t="s">
        <v>1247</v>
      </c>
      <c r="B3" s="434" t="s">
        <v>52</v>
      </c>
      <c r="C3" s="436" t="s">
        <v>53</v>
      </c>
      <c r="D3" s="140"/>
    </row>
    <row r="4" spans="1:4" s="101" customFormat="1" ht="27.0" customHeight="1" x14ac:dyDescent="0.15">
      <c r="A4" s="434"/>
      <c r="B4" s="434"/>
      <c r="C4" s="435"/>
      <c r="D4" s="141" t="s">
        <v>54</v>
      </c>
    </row>
    <row r="5" spans="1:4" s="101" customFormat="1" ht="17.25" customHeight="1" x14ac:dyDescent="0.15">
      <c r="A5" s="108">
        <v>206</v>
      </c>
      <c r="B5" s="109" t="s">
        <v>312</v>
      </c>
      <c r="C5" s="142"/>
      <c r="D5" s="143"/>
    </row>
    <row r="6" spans="1:4" s="101" customFormat="1" ht="17.25" customHeight="1" x14ac:dyDescent="0.15">
      <c r="A6" s="108">
        <v>20610</v>
      </c>
      <c r="B6" s="111" t="s">
        <v>1286</v>
      </c>
      <c r="C6" s="142"/>
      <c r="D6" s="143"/>
    </row>
    <row r="7" spans="1:4" s="101" customFormat="1" ht="17.25" customHeight="1" x14ac:dyDescent="0.15">
      <c r="A7" s="108">
        <v>2061001</v>
      </c>
      <c r="B7" s="111" t="s">
        <v>1287</v>
      </c>
      <c r="C7" s="142"/>
      <c r="D7" s="143"/>
    </row>
    <row r="8" spans="1:4" s="101" customFormat="1" ht="17.25" customHeight="1" x14ac:dyDescent="0.15">
      <c r="A8" s="108">
        <v>2061002</v>
      </c>
      <c r="B8" s="111" t="s">
        <v>1288</v>
      </c>
      <c r="C8" s="142"/>
      <c r="D8" s="143"/>
    </row>
    <row r="9" spans="1:4" s="101" customFormat="1" ht="17.25" customHeight="1" x14ac:dyDescent="0.15">
      <c r="A9" s="108">
        <v>2061003</v>
      </c>
      <c r="B9" s="111" t="s">
        <v>1289</v>
      </c>
      <c r="C9" s="142"/>
      <c r="D9" s="143"/>
    </row>
    <row r="10" spans="1:4" s="101" customFormat="1" ht="17.25" customHeight="1" x14ac:dyDescent="0.15">
      <c r="A10" s="108">
        <v>2061004</v>
      </c>
      <c r="B10" s="111" t="s">
        <v>1290</v>
      </c>
      <c r="C10" s="142"/>
      <c r="D10" s="143"/>
    </row>
    <row r="11" spans="1:4" s="101" customFormat="1" ht="17.25" customHeight="1" x14ac:dyDescent="0.15">
      <c r="A11" s="108">
        <v>2061005</v>
      </c>
      <c r="B11" s="111" t="s">
        <v>1291</v>
      </c>
      <c r="C11" s="142"/>
      <c r="D11" s="143"/>
    </row>
    <row r="12" spans="1:4" s="101" customFormat="1" ht="17.25" customHeight="1" x14ac:dyDescent="0.15">
      <c r="A12" s="108">
        <v>2061099</v>
      </c>
      <c r="B12" s="111" t="s">
        <v>1292</v>
      </c>
      <c r="C12" s="142"/>
      <c r="D12" s="143"/>
    </row>
    <row r="13" spans="1:4" s="101" customFormat="1" ht="17.25" customHeight="1" x14ac:dyDescent="0.15">
      <c r="A13" s="108">
        <v>207</v>
      </c>
      <c r="B13" s="109" t="s">
        <v>359</v>
      </c>
      <c r="C13" s="142"/>
      <c r="D13" s="143"/>
    </row>
    <row r="14" spans="1:4" s="101" customFormat="1" ht="17.25" customHeight="1" x14ac:dyDescent="0.15">
      <c r="A14" s="108">
        <v>20707</v>
      </c>
      <c r="B14" s="111" t="s">
        <v>1293</v>
      </c>
      <c r="C14" s="142"/>
      <c r="D14" s="143"/>
    </row>
    <row r="15" spans="1:4" s="101" customFormat="1" ht="17.25" customHeight="1" x14ac:dyDescent="0.15">
      <c r="A15" s="108">
        <v>2070701</v>
      </c>
      <c r="B15" s="111" t="s">
        <v>1294</v>
      </c>
      <c r="C15" s="142"/>
      <c r="D15" s="143"/>
    </row>
    <row r="16" spans="1:4" s="101" customFormat="1" ht="17.25" customHeight="1" x14ac:dyDescent="0.15">
      <c r="A16" s="108">
        <v>2070702</v>
      </c>
      <c r="B16" s="111" t="s">
        <v>1295</v>
      </c>
      <c r="C16" s="142"/>
      <c r="D16" s="143"/>
    </row>
    <row r="17" spans="1:4" s="101" customFormat="1" ht="17.25" customHeight="1" x14ac:dyDescent="0.15">
      <c r="A17" s="108">
        <v>2070703</v>
      </c>
      <c r="B17" s="111" t="s">
        <v>1296</v>
      </c>
      <c r="C17" s="142"/>
      <c r="D17" s="144"/>
    </row>
    <row r="18" spans="1:4" s="101" customFormat="1" ht="17.25" customHeight="1" x14ac:dyDescent="0.15">
      <c r="A18" s="108">
        <v>2070799</v>
      </c>
      <c r="B18" s="111" t="s">
        <v>1297</v>
      </c>
      <c r="C18" s="142"/>
      <c r="D18" s="143"/>
    </row>
    <row r="19" spans="1:4" s="101" customFormat="1" ht="17.25" customHeight="1" x14ac:dyDescent="0.15">
      <c r="A19" s="108">
        <v>20709</v>
      </c>
      <c r="B19" s="111" t="s">
        <v>1298</v>
      </c>
      <c r="C19" s="142"/>
      <c r="D19" s="143"/>
    </row>
    <row r="20" spans="1:4" s="101" customFormat="1" ht="17.25" customHeight="1" x14ac:dyDescent="0.15">
      <c r="A20" s="108">
        <v>2070901</v>
      </c>
      <c r="B20" s="111" t="s">
        <v>1299</v>
      </c>
      <c r="C20" s="142"/>
      <c r="D20" s="144"/>
    </row>
    <row r="21" spans="1:4" s="101" customFormat="1" ht="17.25" customHeight="1" x14ac:dyDescent="0.15">
      <c r="A21" s="108">
        <v>2070902</v>
      </c>
      <c r="B21" s="111" t="s">
        <v>1300</v>
      </c>
      <c r="C21" s="142"/>
      <c r="D21" s="143"/>
    </row>
    <row r="22" spans="1:4" s="101" customFormat="1" ht="17.25" customHeight="1" x14ac:dyDescent="0.15">
      <c r="A22" s="108">
        <v>2070903</v>
      </c>
      <c r="B22" s="111" t="s">
        <v>1301</v>
      </c>
      <c r="C22" s="142"/>
      <c r="D22" s="143"/>
    </row>
    <row r="23" spans="1:4" s="101" customFormat="1" ht="17.25" customHeight="1" x14ac:dyDescent="0.15">
      <c r="A23" s="108">
        <v>2070904</v>
      </c>
      <c r="B23" s="111" t="s">
        <v>1302</v>
      </c>
      <c r="C23" s="142"/>
      <c r="D23" s="143"/>
    </row>
    <row r="24" spans="1:4" s="101" customFormat="1" ht="17.25" customHeight="1" x14ac:dyDescent="0.15">
      <c r="A24" s="108">
        <v>2070999</v>
      </c>
      <c r="B24" s="111" t="s">
        <v>1303</v>
      </c>
      <c r="C24" s="142"/>
      <c r="D24" s="143"/>
    </row>
    <row r="25" spans="1:4" s="101" customFormat="1" ht="17.25" customHeight="1" x14ac:dyDescent="0.15">
      <c r="A25" s="108">
        <v>20710</v>
      </c>
      <c r="B25" s="111" t="s">
        <v>1304</v>
      </c>
      <c r="C25" s="142"/>
      <c r="D25" s="143"/>
    </row>
    <row r="26" spans="1:4" s="101" customFormat="1" ht="17.25" customHeight="1" x14ac:dyDescent="0.15">
      <c r="A26" s="108">
        <v>2071001</v>
      </c>
      <c r="B26" s="111" t="s">
        <v>1305</v>
      </c>
      <c r="C26" s="142"/>
      <c r="D26" s="143"/>
    </row>
    <row r="27" spans="1:4" s="101" customFormat="1" ht="17.25" customHeight="1" x14ac:dyDescent="0.15">
      <c r="A27" s="108">
        <v>2071099</v>
      </c>
      <c r="B27" s="111" t="s">
        <v>1306</v>
      </c>
      <c r="C27" s="142"/>
      <c r="D27" s="143"/>
    </row>
    <row r="28" spans="1:4" s="101" customFormat="1" ht="17.25" customHeight="1" x14ac:dyDescent="0.15">
      <c r="A28" s="108">
        <v>208</v>
      </c>
      <c r="B28" s="109" t="s">
        <v>401</v>
      </c>
      <c r="C28" s="142">
        <v>1444</v>
      </c>
      <c r="D28" s="142">
        <v>1444</v>
      </c>
    </row>
    <row r="29" spans="1:4" s="101" customFormat="1" ht="17.25" customHeight="1" x14ac:dyDescent="0.15">
      <c r="A29" s="108">
        <v>20822</v>
      </c>
      <c r="B29" s="111" t="s">
        <v>1307</v>
      </c>
      <c r="C29" s="142">
        <v>1444</v>
      </c>
      <c r="D29" s="142">
        <v>1444</v>
      </c>
    </row>
    <row r="30" spans="1:4" s="101" customFormat="1" ht="17.25" customHeight="1" x14ac:dyDescent="0.15">
      <c r="A30" s="108">
        <v>2082201</v>
      </c>
      <c r="B30" s="111" t="s">
        <v>1308</v>
      </c>
      <c r="C30" s="142">
        <v>1444</v>
      </c>
      <c r="D30" s="142">
        <v>1444</v>
      </c>
    </row>
    <row r="31" spans="1:4" s="101" customFormat="1" ht="17.25" customHeight="1" x14ac:dyDescent="0.15">
      <c r="A31" s="108">
        <v>2082202</v>
      </c>
      <c r="B31" s="111" t="s">
        <v>1309</v>
      </c>
      <c r="C31" s="142"/>
      <c r="D31" s="143"/>
    </row>
    <row r="32" spans="1:4" s="101" customFormat="1" ht="17.25" customHeight="1" x14ac:dyDescent="0.15">
      <c r="A32" s="108">
        <v>2082299</v>
      </c>
      <c r="B32" s="111" t="s">
        <v>1310</v>
      </c>
      <c r="C32" s="142"/>
      <c r="D32" s="143"/>
    </row>
    <row r="33" spans="1:4" s="101" customFormat="1" ht="17.25" customHeight="1" x14ac:dyDescent="0.15">
      <c r="A33" s="108">
        <v>20823</v>
      </c>
      <c r="B33" s="111" t="s">
        <v>1311</v>
      </c>
      <c r="C33" s="142"/>
      <c r="D33" s="143"/>
    </row>
    <row r="34" spans="1:4" s="101" customFormat="1" ht="17.25" customHeight="1" x14ac:dyDescent="0.15">
      <c r="A34" s="108">
        <v>2082301</v>
      </c>
      <c r="B34" s="111" t="s">
        <v>1308</v>
      </c>
      <c r="C34" s="142"/>
      <c r="D34" s="143"/>
    </row>
    <row r="35" spans="1:4" s="101" customFormat="1" ht="17.25" customHeight="1" x14ac:dyDescent="0.15">
      <c r="A35" s="108">
        <v>2082302</v>
      </c>
      <c r="B35" s="111" t="s">
        <v>1309</v>
      </c>
      <c r="C35" s="142"/>
      <c r="D35" s="143"/>
    </row>
    <row r="36" spans="1:4" s="101" customFormat="1" ht="17.25" customHeight="1" x14ac:dyDescent="0.15">
      <c r="A36" s="108">
        <v>2082399</v>
      </c>
      <c r="B36" s="111" t="s">
        <v>1312</v>
      </c>
      <c r="C36" s="142"/>
      <c r="D36" s="143"/>
    </row>
    <row r="37" spans="1:4" s="101" customFormat="1" ht="17.25" customHeight="1" x14ac:dyDescent="0.15">
      <c r="A37" s="108">
        <v>20829</v>
      </c>
      <c r="B37" s="111" t="s">
        <v>1313</v>
      </c>
      <c r="C37" s="142"/>
      <c r="D37" s="143"/>
    </row>
    <row r="38" spans="1:4" s="101" customFormat="1" ht="17.25" customHeight="1" x14ac:dyDescent="0.15">
      <c r="A38" s="108">
        <v>2082901</v>
      </c>
      <c r="B38" s="111" t="s">
        <v>1309</v>
      </c>
      <c r="C38" s="142"/>
      <c r="D38" s="143"/>
    </row>
    <row r="39" spans="1:4" s="101" customFormat="1" ht="17.25" customHeight="1" x14ac:dyDescent="0.15">
      <c r="A39" s="108">
        <v>2082999</v>
      </c>
      <c r="B39" s="111" t="s">
        <v>1314</v>
      </c>
      <c r="C39" s="142"/>
      <c r="D39" s="143"/>
    </row>
    <row r="40" spans="1:4" s="101" customFormat="1" ht="17.25" customHeight="1" x14ac:dyDescent="0.15">
      <c r="A40" s="108">
        <v>211</v>
      </c>
      <c r="B40" s="109" t="s">
        <v>568</v>
      </c>
      <c r="C40" s="142"/>
      <c r="D40" s="143"/>
    </row>
    <row r="41" spans="1:4" s="101" customFormat="1" ht="17.25" customHeight="1" x14ac:dyDescent="0.15">
      <c r="A41" s="108">
        <v>21160</v>
      </c>
      <c r="B41" s="111" t="s">
        <v>1315</v>
      </c>
      <c r="C41" s="142"/>
      <c r="D41" s="143"/>
    </row>
    <row r="42" spans="1:4" s="101" customFormat="1" ht="17.25" customHeight="1" x14ac:dyDescent="0.15">
      <c r="A42" s="108">
        <v>2116001</v>
      </c>
      <c r="B42" s="111" t="s">
        <v>1316</v>
      </c>
      <c r="C42" s="142"/>
      <c r="D42" s="143"/>
    </row>
    <row r="43" spans="1:4" s="101" customFormat="1" ht="17.25" customHeight="1" x14ac:dyDescent="0.15">
      <c r="A43" s="108">
        <v>2116002</v>
      </c>
      <c r="B43" s="111" t="s">
        <v>1317</v>
      </c>
      <c r="C43" s="142"/>
      <c r="D43" s="143"/>
    </row>
    <row r="44" spans="1:4" s="101" customFormat="1" ht="17.25" customHeight="1" x14ac:dyDescent="0.15">
      <c r="A44" s="108">
        <v>2116003</v>
      </c>
      <c r="B44" s="111" t="s">
        <v>1318</v>
      </c>
      <c r="C44" s="142"/>
      <c r="D44" s="143"/>
    </row>
    <row r="45" spans="1:4" s="101" customFormat="1" ht="17.25" customHeight="1" x14ac:dyDescent="0.15">
      <c r="A45" s="108">
        <v>2116099</v>
      </c>
      <c r="B45" s="111" t="s">
        <v>1319</v>
      </c>
      <c r="C45" s="142"/>
      <c r="D45" s="143"/>
    </row>
    <row r="46" spans="1:4" s="101" customFormat="1" ht="17.25" customHeight="1" x14ac:dyDescent="0.15">
      <c r="A46" s="108">
        <v>21161</v>
      </c>
      <c r="B46" s="111" t="s">
        <v>1320</v>
      </c>
      <c r="C46" s="142"/>
      <c r="D46" s="143"/>
    </row>
    <row r="47" spans="1:4" s="101" customFormat="1" ht="17.25" customHeight="1" x14ac:dyDescent="0.15">
      <c r="A47" s="108">
        <v>2116101</v>
      </c>
      <c r="B47" s="111" t="s">
        <v>1321</v>
      </c>
      <c r="C47" s="142"/>
      <c r="D47" s="143"/>
    </row>
    <row r="48" spans="1:4" s="101" customFormat="1" ht="17.25" customHeight="1" x14ac:dyDescent="0.15">
      <c r="A48" s="108">
        <v>2116102</v>
      </c>
      <c r="B48" s="111" t="s">
        <v>1322</v>
      </c>
      <c r="C48" s="142"/>
      <c r="D48" s="143"/>
    </row>
    <row r="49" spans="1:4" s="101" customFormat="1" ht="17.25" customHeight="1" x14ac:dyDescent="0.15">
      <c r="A49" s="108">
        <v>2116103</v>
      </c>
      <c r="B49" s="111" t="s">
        <v>1323</v>
      </c>
      <c r="C49" s="142"/>
      <c r="D49" s="143"/>
    </row>
    <row r="50" spans="1:4" s="101" customFormat="1" ht="17.25" customHeight="1" x14ac:dyDescent="0.15">
      <c r="A50" s="108">
        <v>2116104</v>
      </c>
      <c r="B50" s="111" t="s">
        <v>1324</v>
      </c>
      <c r="C50" s="142"/>
      <c r="D50" s="143"/>
    </row>
    <row r="51" spans="1:4" s="101" customFormat="1" ht="17.25" customHeight="1" x14ac:dyDescent="0.15">
      <c r="A51" s="108">
        <v>212</v>
      </c>
      <c r="B51" s="109" t="s">
        <v>633</v>
      </c>
      <c r="C51" s="142">
        <v>371139</v>
      </c>
      <c r="D51" s="143"/>
    </row>
    <row r="52" spans="1:4" s="101" customFormat="1" ht="17.25" customHeight="1" x14ac:dyDescent="0.15">
      <c r="A52" s="108">
        <v>21208</v>
      </c>
      <c r="B52" s="111" t="s">
        <v>1325</v>
      </c>
      <c r="C52" s="142">
        <v>350912</v>
      </c>
      <c r="D52" s="143"/>
    </row>
    <row r="53" spans="1:4" s="101" customFormat="1" ht="17.25" customHeight="1" x14ac:dyDescent="0.15">
      <c r="A53" s="108">
        <v>2120801</v>
      </c>
      <c r="B53" s="111" t="s">
        <v>1326</v>
      </c>
      <c r="C53" s="142">
        <v>122015</v>
      </c>
      <c r="D53" s="143"/>
    </row>
    <row r="54" spans="1:4" s="101" customFormat="1" ht="17.25" customHeight="1" x14ac:dyDescent="0.15">
      <c r="A54" s="108">
        <v>2120802</v>
      </c>
      <c r="B54" s="111" t="s">
        <v>1327</v>
      </c>
      <c r="C54" s="142">
        <v>205801</v>
      </c>
      <c r="D54" s="143"/>
    </row>
    <row r="55" spans="1:4" s="101" customFormat="1" ht="17.25" customHeight="1" x14ac:dyDescent="0.15">
      <c r="A55" s="108">
        <v>2120803</v>
      </c>
      <c r="B55" s="111" t="s">
        <v>1328</v>
      </c>
      <c r="C55" s="142"/>
      <c r="D55" s="143"/>
    </row>
    <row r="56" spans="1:4" s="101" customFormat="1" ht="17.25" customHeight="1" x14ac:dyDescent="0.15">
      <c r="A56" s="108">
        <v>2120804</v>
      </c>
      <c r="B56" s="111" t="s">
        <v>1329</v>
      </c>
      <c r="C56" s="142"/>
      <c r="D56" s="143"/>
    </row>
    <row r="57" spans="1:4" s="101" customFormat="1" ht="17.25" customHeight="1" x14ac:dyDescent="0.15">
      <c r="A57" s="108">
        <v>2120805</v>
      </c>
      <c r="B57" s="111" t="s">
        <v>1330</v>
      </c>
      <c r="C57" s="142">
        <v>8052</v>
      </c>
      <c r="D57" s="143"/>
    </row>
    <row r="58" spans="1:4" s="101" customFormat="1" ht="17.25" customHeight="1" x14ac:dyDescent="0.15">
      <c r="A58" s="108">
        <v>2120806</v>
      </c>
      <c r="B58" s="111" t="s">
        <v>1331</v>
      </c>
      <c r="C58" s="142"/>
      <c r="D58" s="143"/>
    </row>
    <row r="59" spans="1:4" s="101" customFormat="1" ht="17.25" customHeight="1" x14ac:dyDescent="0.15">
      <c r="A59" s="108">
        <v>2120807</v>
      </c>
      <c r="B59" s="111" t="s">
        <v>1332</v>
      </c>
      <c r="C59" s="142">
        <v>36</v>
      </c>
      <c r="D59" s="143"/>
    </row>
    <row r="60" spans="1:4" s="101" customFormat="1" ht="17.25" customHeight="1" x14ac:dyDescent="0.15">
      <c r="A60" s="108">
        <v>2120809</v>
      </c>
      <c r="B60" s="111" t="s">
        <v>1333</v>
      </c>
      <c r="C60" s="142"/>
      <c r="D60" s="143"/>
    </row>
    <row r="61" spans="1:4" s="101" customFormat="1" ht="17.25" customHeight="1" x14ac:dyDescent="0.15">
      <c r="A61" s="108">
        <v>2120810</v>
      </c>
      <c r="B61" s="111" t="s">
        <v>1334</v>
      </c>
      <c r="C61" s="142"/>
      <c r="D61" s="143"/>
    </row>
    <row r="62" spans="1:4" s="101" customFormat="1" ht="17.25" customHeight="1" x14ac:dyDescent="0.15">
      <c r="A62" s="108">
        <v>2120811</v>
      </c>
      <c r="B62" s="111" t="s">
        <v>1335</v>
      </c>
      <c r="C62" s="142"/>
      <c r="D62" s="143"/>
    </row>
    <row r="63" spans="1:4" s="101" customFormat="1" ht="17.25" customHeight="1" x14ac:dyDescent="0.15">
      <c r="A63" s="108">
        <v>2120813</v>
      </c>
      <c r="B63" s="111" t="s">
        <v>922</v>
      </c>
      <c r="C63" s="142">
        <v>8</v>
      </c>
      <c r="D63" s="143"/>
    </row>
    <row r="64" spans="1:4" s="101" customFormat="1" ht="17.25" customHeight="1" x14ac:dyDescent="0.15">
      <c r="A64" s="108">
        <v>2120899</v>
      </c>
      <c r="B64" s="111" t="s">
        <v>1336</v>
      </c>
      <c r="C64" s="142">
        <v>15000</v>
      </c>
      <c r="D64" s="143"/>
    </row>
    <row r="65" spans="1:4" s="101" customFormat="1" ht="17.25" customHeight="1" x14ac:dyDescent="0.15">
      <c r="A65" s="108">
        <v>21210</v>
      </c>
      <c r="B65" s="111" t="s">
        <v>1337</v>
      </c>
      <c r="C65" s="142">
        <v>10715</v>
      </c>
      <c r="D65" s="143"/>
    </row>
    <row r="66" spans="1:4" s="101" customFormat="1" ht="17.25" customHeight="1" x14ac:dyDescent="0.15">
      <c r="A66" s="108">
        <v>2121001</v>
      </c>
      <c r="B66" s="111" t="s">
        <v>1326</v>
      </c>
      <c r="C66" s="142">
        <v>1815</v>
      </c>
      <c r="D66" s="143"/>
    </row>
    <row r="67" spans="1:4" s="101" customFormat="1" ht="17.25" customHeight="1" x14ac:dyDescent="0.15">
      <c r="A67" s="108">
        <v>2121002</v>
      </c>
      <c r="B67" s="111" t="s">
        <v>1327</v>
      </c>
      <c r="C67" s="142">
        <v>8900</v>
      </c>
      <c r="D67" s="143"/>
    </row>
    <row r="68" spans="1:4" s="101" customFormat="1" ht="17.25" customHeight="1" x14ac:dyDescent="0.15">
      <c r="A68" s="108">
        <v>2121099</v>
      </c>
      <c r="B68" s="111" t="s">
        <v>1338</v>
      </c>
      <c r="C68" s="142"/>
      <c r="D68" s="143"/>
    </row>
    <row r="69" spans="1:4" s="101" customFormat="1" ht="17.25" customHeight="1" x14ac:dyDescent="0.15">
      <c r="A69" s="108">
        <v>21211</v>
      </c>
      <c r="B69" s="111" t="s">
        <v>1339</v>
      </c>
      <c r="C69" s="142">
        <v>612</v>
      </c>
      <c r="D69" s="143"/>
    </row>
    <row r="70" spans="1:4" s="101" customFormat="1" ht="17.25" customHeight="1" x14ac:dyDescent="0.15">
      <c r="A70" s="108">
        <v>21213</v>
      </c>
      <c r="B70" s="111" t="s">
        <v>1340</v>
      </c>
      <c r="C70" s="142">
        <v>5240</v>
      </c>
      <c r="D70" s="143"/>
    </row>
    <row r="71" spans="1:4" s="101" customFormat="1" ht="17.25" customHeight="1" x14ac:dyDescent="0.15">
      <c r="A71" s="108">
        <v>2121301</v>
      </c>
      <c r="B71" s="111" t="s">
        <v>1341</v>
      </c>
      <c r="C71" s="142"/>
      <c r="D71" s="143"/>
    </row>
    <row r="72" spans="1:4" s="101" customFormat="1" ht="17.25" customHeight="1" x14ac:dyDescent="0.15">
      <c r="A72" s="108">
        <v>2121302</v>
      </c>
      <c r="B72" s="111" t="s">
        <v>1342</v>
      </c>
      <c r="C72" s="142">
        <v>1000</v>
      </c>
      <c r="D72" s="143"/>
    </row>
    <row r="73" spans="1:4" s="101" customFormat="1" ht="17.25" customHeight="1" x14ac:dyDescent="0.15">
      <c r="A73" s="108">
        <v>2121303</v>
      </c>
      <c r="B73" s="111" t="s">
        <v>1343</v>
      </c>
      <c r="C73" s="142"/>
      <c r="D73" s="143"/>
    </row>
    <row r="74" spans="1:4" s="101" customFormat="1" ht="17.25" customHeight="1" x14ac:dyDescent="0.15">
      <c r="A74" s="108">
        <v>2121304</v>
      </c>
      <c r="B74" s="111" t="s">
        <v>1344</v>
      </c>
      <c r="C74" s="142"/>
      <c r="D74" s="143"/>
    </row>
    <row r="75" spans="1:4" s="101" customFormat="1" ht="17.25" customHeight="1" x14ac:dyDescent="0.15">
      <c r="A75" s="108">
        <v>2121399</v>
      </c>
      <c r="B75" s="111" t="s">
        <v>1345</v>
      </c>
      <c r="C75" s="142">
        <v>4240</v>
      </c>
      <c r="D75" s="143"/>
    </row>
    <row r="76" spans="1:4" s="101" customFormat="1" ht="17.25" customHeight="1" x14ac:dyDescent="0.15">
      <c r="A76" s="108">
        <v>21214</v>
      </c>
      <c r="B76" s="111" t="s">
        <v>1346</v>
      </c>
      <c r="C76" s="142"/>
      <c r="D76" s="143"/>
    </row>
    <row r="77" spans="1:4" s="101" customFormat="1" ht="17.25" customHeight="1" x14ac:dyDescent="0.15">
      <c r="A77" s="108">
        <v>2121401</v>
      </c>
      <c r="B77" s="111" t="s">
        <v>1347</v>
      </c>
      <c r="C77" s="142"/>
      <c r="D77" s="143"/>
    </row>
    <row r="78" spans="1:4" s="101" customFormat="1" ht="17.25" customHeight="1" x14ac:dyDescent="0.15">
      <c r="A78" s="108">
        <v>2121402</v>
      </c>
      <c r="B78" s="111" t="s">
        <v>1348</v>
      </c>
      <c r="C78" s="142"/>
      <c r="D78" s="143"/>
    </row>
    <row r="79" spans="1:4" s="101" customFormat="1" ht="17.25" customHeight="1" x14ac:dyDescent="0.15">
      <c r="A79" s="108">
        <v>2121499</v>
      </c>
      <c r="B79" s="111" t="s">
        <v>1349</v>
      </c>
      <c r="C79" s="142"/>
      <c r="D79" s="143"/>
    </row>
    <row r="80" spans="1:4" s="101" customFormat="1" ht="17.25" customHeight="1" x14ac:dyDescent="0.15">
      <c r="A80" s="108">
        <v>21215</v>
      </c>
      <c r="B80" s="111" t="s">
        <v>1350</v>
      </c>
      <c r="C80" s="142"/>
      <c r="D80" s="143"/>
    </row>
    <row r="81" spans="1:4" s="101" customFormat="1" ht="17.25" customHeight="1" x14ac:dyDescent="0.15">
      <c r="A81" s="108">
        <v>2121501</v>
      </c>
      <c r="B81" s="111" t="s">
        <v>1326</v>
      </c>
      <c r="C81" s="142"/>
      <c r="D81" s="143"/>
    </row>
    <row r="82" spans="1:4" s="101" customFormat="1" ht="17.25" customHeight="1" x14ac:dyDescent="0.15">
      <c r="A82" s="108">
        <v>2121502</v>
      </c>
      <c r="B82" s="111" t="s">
        <v>1327</v>
      </c>
      <c r="C82" s="142"/>
      <c r="D82" s="143"/>
    </row>
    <row r="83" spans="1:4" s="101" customFormat="1" ht="17.25" customHeight="1" x14ac:dyDescent="0.15">
      <c r="A83" s="108">
        <v>2121599</v>
      </c>
      <c r="B83" s="111" t="s">
        <v>1351</v>
      </c>
      <c r="C83" s="142"/>
      <c r="D83" s="143"/>
    </row>
    <row r="84" spans="1:4" s="101" customFormat="1" ht="17.25" customHeight="1" x14ac:dyDescent="0.15">
      <c r="A84" s="108">
        <v>21216</v>
      </c>
      <c r="B84" s="111" t="s">
        <v>1352</v>
      </c>
      <c r="C84" s="142"/>
      <c r="D84" s="143"/>
    </row>
    <row r="85" spans="1:4" s="101" customFormat="1" ht="17.25" customHeight="1" x14ac:dyDescent="0.15">
      <c r="A85" s="108">
        <v>2121601</v>
      </c>
      <c r="B85" s="111" t="s">
        <v>1326</v>
      </c>
      <c r="C85" s="142"/>
      <c r="D85" s="143"/>
    </row>
    <row r="86" spans="1:4" s="101" customFormat="1" ht="17.25" customHeight="1" x14ac:dyDescent="0.15">
      <c r="A86" s="108">
        <v>2121602</v>
      </c>
      <c r="B86" s="111" t="s">
        <v>1327</v>
      </c>
      <c r="C86" s="142"/>
      <c r="D86" s="143"/>
    </row>
    <row r="87" spans="1:4" s="101" customFormat="1" ht="17.25" customHeight="1" x14ac:dyDescent="0.15">
      <c r="A87" s="108">
        <v>2121699</v>
      </c>
      <c r="B87" s="111" t="s">
        <v>1353</v>
      </c>
      <c r="C87" s="142"/>
      <c r="D87" s="144"/>
    </row>
    <row r="88" spans="1:4" s="101" customFormat="1" ht="17.25" customHeight="1" x14ac:dyDescent="0.15">
      <c r="A88" s="108">
        <v>21217</v>
      </c>
      <c r="B88" s="111" t="s">
        <v>1354</v>
      </c>
      <c r="C88" s="142"/>
      <c r="D88" s="145"/>
    </row>
    <row r="89" spans="1:4" s="101" customFormat="1" ht="17.25" customHeight="1" x14ac:dyDescent="0.15">
      <c r="A89" s="108">
        <v>2121701</v>
      </c>
      <c r="B89" s="111" t="s">
        <v>1341</v>
      </c>
      <c r="C89" s="142"/>
      <c r="D89" s="145"/>
    </row>
    <row r="90" spans="1:4" s="101" customFormat="1" ht="17.25" customHeight="1" x14ac:dyDescent="0.15">
      <c r="A90" s="108">
        <v>2121702</v>
      </c>
      <c r="B90" s="111" t="s">
        <v>1342</v>
      </c>
      <c r="C90" s="142"/>
      <c r="D90" s="145"/>
    </row>
    <row r="91" spans="1:4" s="101" customFormat="1" ht="17.25" customHeight="1" x14ac:dyDescent="0.15">
      <c r="A91" s="108">
        <v>2121703</v>
      </c>
      <c r="B91" s="111" t="s">
        <v>1343</v>
      </c>
      <c r="C91" s="142"/>
      <c r="D91" s="145"/>
    </row>
    <row r="92" spans="1:4" s="101" customFormat="1" ht="17.25" customHeight="1" x14ac:dyDescent="0.15">
      <c r="A92" s="108">
        <v>2121704</v>
      </c>
      <c r="B92" s="111" t="s">
        <v>1344</v>
      </c>
      <c r="C92" s="142"/>
      <c r="D92" s="145"/>
    </row>
    <row r="93" spans="1:4" s="101" customFormat="1" ht="17.25" customHeight="1" x14ac:dyDescent="0.15">
      <c r="A93" s="108">
        <v>2121799</v>
      </c>
      <c r="B93" s="111" t="s">
        <v>1355</v>
      </c>
      <c r="C93" s="142"/>
      <c r="D93" s="145"/>
    </row>
    <row r="94" spans="1:4" s="101" customFormat="1" ht="17.25" customHeight="1" x14ac:dyDescent="0.15">
      <c r="A94" s="108">
        <v>21218</v>
      </c>
      <c r="B94" s="111" t="s">
        <v>1356</v>
      </c>
      <c r="C94" s="142">
        <v>3660</v>
      </c>
      <c r="D94" s="145"/>
    </row>
    <row r="95" spans="1:4" s="101" customFormat="1" ht="17.25" customHeight="1" x14ac:dyDescent="0.15">
      <c r="A95" s="108">
        <v>2121801</v>
      </c>
      <c r="B95" s="111" t="s">
        <v>1347</v>
      </c>
      <c r="C95" s="142"/>
      <c r="D95" s="145"/>
    </row>
    <row r="96" spans="1:4" s="101" customFormat="1" ht="17.25" customHeight="1" x14ac:dyDescent="0.15">
      <c r="A96" s="108">
        <v>2121899</v>
      </c>
      <c r="B96" s="111" t="s">
        <v>1357</v>
      </c>
      <c r="C96" s="142">
        <v>3660</v>
      </c>
      <c r="D96" s="145"/>
    </row>
    <row r="97" spans="1:4" s="101" customFormat="1" ht="17.25" customHeight="1" x14ac:dyDescent="0.15">
      <c r="A97" s="108">
        <v>213</v>
      </c>
      <c r="B97" s="109" t="s">
        <v>649</v>
      </c>
      <c r="C97" s="142">
        <v>360</v>
      </c>
      <c r="D97" s="142">
        <v>360</v>
      </c>
    </row>
    <row r="98" spans="1:4" s="101" customFormat="1" ht="17.25" customHeight="1" x14ac:dyDescent="0.15">
      <c r="A98" s="108">
        <v>21366</v>
      </c>
      <c r="B98" s="111" t="s">
        <v>1358</v>
      </c>
      <c r="C98" s="142">
        <v>360</v>
      </c>
      <c r="D98" s="142">
        <v>360</v>
      </c>
    </row>
    <row r="99" spans="1:4" s="101" customFormat="1" ht="17.25" customHeight="1" x14ac:dyDescent="0.15">
      <c r="A99" s="108">
        <v>2136601</v>
      </c>
      <c r="B99" s="111" t="s">
        <v>1309</v>
      </c>
      <c r="C99" s="142"/>
      <c r="D99" s="145"/>
    </row>
    <row r="100" spans="1:4" s="101" customFormat="1" ht="17.25" customHeight="1" x14ac:dyDescent="0.15">
      <c r="A100" s="108">
        <v>2136602</v>
      </c>
      <c r="B100" s="111" t="s">
        <v>1359</v>
      </c>
      <c r="C100" s="142"/>
      <c r="D100" s="145"/>
    </row>
    <row r="101" spans="1:4" s="101" customFormat="1" ht="17.25" customHeight="1" x14ac:dyDescent="0.15">
      <c r="A101" s="108">
        <v>2136603</v>
      </c>
      <c r="B101" s="111" t="s">
        <v>1360</v>
      </c>
      <c r="C101" s="142"/>
      <c r="D101" s="145"/>
    </row>
    <row r="102" spans="1:4" s="101" customFormat="1" ht="17.25" customHeight="1" x14ac:dyDescent="0.15">
      <c r="A102" s="108">
        <v>2136699</v>
      </c>
      <c r="B102" s="111" t="s">
        <v>1361</v>
      </c>
      <c r="C102" s="142">
        <v>360</v>
      </c>
      <c r="D102" s="142">
        <v>360</v>
      </c>
    </row>
    <row r="103" spans="1:4" s="101" customFormat="1" ht="17.25" customHeight="1" x14ac:dyDescent="0.15">
      <c r="A103" s="108">
        <v>21367</v>
      </c>
      <c r="B103" s="111" t="s">
        <v>1362</v>
      </c>
      <c r="C103" s="142"/>
      <c r="D103" s="145"/>
    </row>
    <row r="104" spans="1:4" s="101" customFormat="1" ht="17.25" customHeight="1" x14ac:dyDescent="0.15">
      <c r="A104" s="108">
        <v>2136701</v>
      </c>
      <c r="B104" s="111" t="s">
        <v>1309</v>
      </c>
      <c r="C104" s="142"/>
      <c r="D104" s="145"/>
    </row>
    <row r="105" spans="1:4" s="101" customFormat="1" ht="17.25" customHeight="1" x14ac:dyDescent="0.15">
      <c r="A105" s="108">
        <v>2136702</v>
      </c>
      <c r="B105" s="111" t="s">
        <v>1359</v>
      </c>
      <c r="C105" s="142"/>
      <c r="D105" s="145"/>
    </row>
    <row r="106" spans="1:4" s="101" customFormat="1" ht="17.25" customHeight="1" x14ac:dyDescent="0.15">
      <c r="A106" s="108">
        <v>2136703</v>
      </c>
      <c r="B106" s="111" t="s">
        <v>1363</v>
      </c>
      <c r="C106" s="142"/>
      <c r="D106" s="146"/>
    </row>
    <row r="107" spans="1:4" s="101" customFormat="1" ht="17.25" customHeight="1" x14ac:dyDescent="0.15">
      <c r="A107" s="108">
        <v>2136799</v>
      </c>
      <c r="B107" s="111" t="s">
        <v>1364</v>
      </c>
      <c r="C107" s="142"/>
      <c r="D107" s="145"/>
    </row>
    <row r="108" spans="1:4" s="101" customFormat="1" ht="17.25" customHeight="1" x14ac:dyDescent="0.15">
      <c r="A108" s="108">
        <v>21369</v>
      </c>
      <c r="B108" s="111" t="s">
        <v>1365</v>
      </c>
      <c r="C108" s="142"/>
      <c r="D108" s="145"/>
    </row>
    <row r="109" spans="1:4" s="101" customFormat="1" ht="17.25" customHeight="1" x14ac:dyDescent="0.15">
      <c r="A109" s="108">
        <v>2136901</v>
      </c>
      <c r="B109" s="111" t="s">
        <v>715</v>
      </c>
      <c r="C109" s="142"/>
      <c r="D109" s="145"/>
    </row>
    <row r="110" spans="1:4" s="101" customFormat="1" ht="17.25" customHeight="1" x14ac:dyDescent="0.15">
      <c r="A110" s="108">
        <v>2136902</v>
      </c>
      <c r="B110" s="111" t="s">
        <v>1366</v>
      </c>
      <c r="C110" s="142"/>
      <c r="D110" s="145"/>
    </row>
    <row r="111" spans="1:4" s="101" customFormat="1" ht="17.25" customHeight="1" x14ac:dyDescent="0.15">
      <c r="A111" s="108">
        <v>2136903</v>
      </c>
      <c r="B111" s="111" t="s">
        <v>1367</v>
      </c>
      <c r="C111" s="142"/>
      <c r="D111" s="145"/>
    </row>
    <row r="112" spans="1:4" s="101" customFormat="1" ht="17.25" customHeight="1" x14ac:dyDescent="0.15">
      <c r="A112" s="108">
        <v>2136999</v>
      </c>
      <c r="B112" s="111" t="s">
        <v>1368</v>
      </c>
      <c r="C112" s="142"/>
      <c r="D112" s="145"/>
    </row>
    <row r="113" spans="1:4" s="101" customFormat="1" ht="17.25" customHeight="1" x14ac:dyDescent="0.15">
      <c r="A113" s="108">
        <v>21370</v>
      </c>
      <c r="B113" s="111" t="s">
        <v>1369</v>
      </c>
      <c r="C113" s="142"/>
      <c r="D113" s="145"/>
    </row>
    <row r="114" spans="1:4" s="101" customFormat="1" ht="17.25" customHeight="1" x14ac:dyDescent="0.15">
      <c r="A114" s="108">
        <v>2137001</v>
      </c>
      <c r="B114" s="111" t="s">
        <v>1309</v>
      </c>
      <c r="C114" s="142"/>
      <c r="D114" s="145"/>
    </row>
    <row r="115" spans="1:4" s="101" customFormat="1" ht="17.25" customHeight="1" x14ac:dyDescent="0.15">
      <c r="A115" s="108">
        <v>2137099</v>
      </c>
      <c r="B115" s="111" t="s">
        <v>1370</v>
      </c>
      <c r="C115" s="142"/>
      <c r="D115" s="145"/>
    </row>
    <row r="116" spans="1:4" s="101" customFormat="1" ht="17.25" customHeight="1" x14ac:dyDescent="0.15">
      <c r="A116" s="108">
        <v>21371</v>
      </c>
      <c r="B116" s="111" t="s">
        <v>1371</v>
      </c>
      <c r="C116" s="142"/>
      <c r="D116" s="145"/>
    </row>
    <row r="117" spans="1:4" s="101" customFormat="1" ht="17.25" customHeight="1" x14ac:dyDescent="0.15">
      <c r="A117" s="108">
        <v>2137101</v>
      </c>
      <c r="B117" s="111" t="s">
        <v>715</v>
      </c>
      <c r="C117" s="142"/>
      <c r="D117" s="145"/>
    </row>
    <row r="118" spans="1:4" s="101" customFormat="1" ht="17.25" customHeight="1" x14ac:dyDescent="0.15">
      <c r="A118" s="108">
        <v>2137102</v>
      </c>
      <c r="B118" s="111" t="s">
        <v>1366</v>
      </c>
      <c r="C118" s="142"/>
      <c r="D118" s="145"/>
    </row>
    <row r="119" spans="1:4" s="101" customFormat="1" ht="17.25" customHeight="1" x14ac:dyDescent="0.15">
      <c r="A119" s="108">
        <v>2137103</v>
      </c>
      <c r="B119" s="111" t="s">
        <v>1367</v>
      </c>
      <c r="C119" s="142"/>
      <c r="D119" s="145"/>
    </row>
    <row r="120" spans="1:4" s="101" customFormat="1" ht="17.25" customHeight="1" x14ac:dyDescent="0.15">
      <c r="A120" s="108">
        <v>2137199</v>
      </c>
      <c r="B120" s="111" t="s">
        <v>1372</v>
      </c>
      <c r="C120" s="142"/>
      <c r="D120" s="145"/>
    </row>
    <row r="121" spans="1:4" s="101" customFormat="1" ht="17.25" customHeight="1" x14ac:dyDescent="0.15">
      <c r="A121" s="108">
        <v>214</v>
      </c>
      <c r="B121" s="109" t="s">
        <v>746</v>
      </c>
      <c r="C121" s="142"/>
      <c r="D121" s="145"/>
    </row>
    <row r="122" spans="1:4" s="101" customFormat="1" ht="17.25" customHeight="1" x14ac:dyDescent="0.15">
      <c r="A122" s="108">
        <v>21460</v>
      </c>
      <c r="B122" s="111" t="s">
        <v>1373</v>
      </c>
      <c r="C122" s="142"/>
      <c r="D122" s="145"/>
    </row>
    <row r="123" spans="1:4" s="101" customFormat="1" ht="17.25" customHeight="1" x14ac:dyDescent="0.15">
      <c r="A123" s="108">
        <v>2146001</v>
      </c>
      <c r="B123" s="111" t="s">
        <v>748</v>
      </c>
      <c r="C123" s="142"/>
      <c r="D123" s="145"/>
    </row>
    <row r="124" spans="1:4" s="101" customFormat="1" ht="17.25" customHeight="1" x14ac:dyDescent="0.15">
      <c r="A124" s="108">
        <v>2146002</v>
      </c>
      <c r="B124" s="111" t="s">
        <v>749</v>
      </c>
      <c r="C124" s="142"/>
      <c r="D124" s="145"/>
    </row>
    <row r="125" spans="1:4" s="101" customFormat="1" ht="17.25" customHeight="1" x14ac:dyDescent="0.15">
      <c r="A125" s="108">
        <v>2146003</v>
      </c>
      <c r="B125" s="111" t="s">
        <v>1374</v>
      </c>
      <c r="C125" s="142"/>
      <c r="D125" s="146"/>
    </row>
    <row r="126" spans="1:4" s="101" customFormat="1" ht="17.25" customHeight="1" x14ac:dyDescent="0.15">
      <c r="A126" s="108">
        <v>2146099</v>
      </c>
      <c r="B126" s="111" t="s">
        <v>1375</v>
      </c>
      <c r="C126" s="142"/>
      <c r="D126" s="145"/>
    </row>
    <row r="127" spans="1:4" s="101" customFormat="1" ht="17.25" customHeight="1" x14ac:dyDescent="0.15">
      <c r="A127" s="108">
        <v>21462</v>
      </c>
      <c r="B127" s="111" t="s">
        <v>1376</v>
      </c>
      <c r="C127" s="142"/>
      <c r="D127" s="145"/>
    </row>
    <row r="128" spans="1:4" s="101" customFormat="1" ht="17.25" customHeight="1" x14ac:dyDescent="0.15">
      <c r="A128" s="108">
        <v>2146201</v>
      </c>
      <c r="B128" s="111" t="s">
        <v>1374</v>
      </c>
      <c r="C128" s="142"/>
      <c r="D128" s="145"/>
    </row>
    <row r="129" spans="1:4" s="101" customFormat="1" ht="17.25" customHeight="1" x14ac:dyDescent="0.15">
      <c r="A129" s="108">
        <v>2146202</v>
      </c>
      <c r="B129" s="111" t="s">
        <v>1377</v>
      </c>
      <c r="C129" s="142"/>
      <c r="D129" s="145"/>
    </row>
    <row r="130" spans="1:4" s="101" customFormat="1" ht="17.25" customHeight="1" x14ac:dyDescent="0.15">
      <c r="A130" s="108">
        <v>2146203</v>
      </c>
      <c r="B130" s="111" t="s">
        <v>1378</v>
      </c>
      <c r="C130" s="142"/>
      <c r="D130" s="145"/>
    </row>
    <row r="131" spans="1:4" s="101" customFormat="1" ht="17.25" customHeight="1" x14ac:dyDescent="0.15">
      <c r="A131" s="108">
        <v>2146299</v>
      </c>
      <c r="B131" s="111" t="s">
        <v>1379</v>
      </c>
      <c r="C131" s="142"/>
      <c r="D131" s="145"/>
    </row>
    <row r="132" spans="1:4" s="101" customFormat="1" ht="17.25" customHeight="1" x14ac:dyDescent="0.15">
      <c r="A132" s="108">
        <v>21463</v>
      </c>
      <c r="B132" s="111" t="s">
        <v>1380</v>
      </c>
      <c r="C132" s="142"/>
      <c r="D132" s="145"/>
    </row>
    <row r="133" spans="1:4" s="101" customFormat="1" ht="17.25" customHeight="1" x14ac:dyDescent="0.15">
      <c r="A133" s="108">
        <v>2146301</v>
      </c>
      <c r="B133" s="111" t="s">
        <v>755</v>
      </c>
      <c r="C133" s="142"/>
      <c r="D133" s="145"/>
    </row>
    <row r="134" spans="1:4" s="101" customFormat="1" ht="17.25" customHeight="1" x14ac:dyDescent="0.15">
      <c r="A134" s="108">
        <v>2146302</v>
      </c>
      <c r="B134" s="111" t="s">
        <v>1381</v>
      </c>
      <c r="C134" s="142"/>
      <c r="D134" s="145"/>
    </row>
    <row r="135" spans="1:4" s="101" customFormat="1" ht="17.25" customHeight="1" x14ac:dyDescent="0.15">
      <c r="A135" s="108">
        <v>2146303</v>
      </c>
      <c r="B135" s="111" t="s">
        <v>1382</v>
      </c>
      <c r="C135" s="142"/>
      <c r="D135" s="145"/>
    </row>
    <row r="136" spans="1:4" s="101" customFormat="1" ht="17.25" customHeight="1" x14ac:dyDescent="0.15">
      <c r="A136" s="108">
        <v>2146399</v>
      </c>
      <c r="B136" s="111" t="s">
        <v>1383</v>
      </c>
      <c r="C136" s="142"/>
      <c r="D136" s="145"/>
    </row>
    <row r="137" spans="1:4" s="101" customFormat="1" ht="17.25" customHeight="1" x14ac:dyDescent="0.15">
      <c r="A137" s="108">
        <v>21464</v>
      </c>
      <c r="B137" s="111" t="s">
        <v>1384</v>
      </c>
      <c r="C137" s="142"/>
      <c r="D137" s="145"/>
    </row>
    <row r="138" spans="1:4" s="101" customFormat="1" ht="17.25" customHeight="1" x14ac:dyDescent="0.15">
      <c r="A138" s="108">
        <v>2146401</v>
      </c>
      <c r="B138" s="111" t="s">
        <v>1385</v>
      </c>
      <c r="C138" s="142"/>
      <c r="D138" s="145"/>
    </row>
    <row r="139" spans="1:4" s="101" customFormat="1" ht="17.25" customHeight="1" x14ac:dyDescent="0.15">
      <c r="A139" s="108">
        <v>2146402</v>
      </c>
      <c r="B139" s="111" t="s">
        <v>1386</v>
      </c>
      <c r="C139" s="142"/>
      <c r="D139" s="145"/>
    </row>
    <row r="140" spans="1:4" s="101" customFormat="1" ht="17.25" customHeight="1" x14ac:dyDescent="0.15">
      <c r="A140" s="108">
        <v>2146403</v>
      </c>
      <c r="B140" s="111" t="s">
        <v>1387</v>
      </c>
      <c r="C140" s="142"/>
      <c r="D140" s="145"/>
    </row>
    <row r="141" spans="1:4" s="101" customFormat="1" ht="17.25" customHeight="1" x14ac:dyDescent="0.15">
      <c r="A141" s="108">
        <v>2146404</v>
      </c>
      <c r="B141" s="111" t="s">
        <v>1388</v>
      </c>
      <c r="C141" s="142"/>
      <c r="D141" s="145"/>
    </row>
    <row r="142" spans="1:4" s="101" customFormat="1" ht="17.25" customHeight="1" x14ac:dyDescent="0.15">
      <c r="A142" s="108">
        <v>2146405</v>
      </c>
      <c r="B142" s="111" t="s">
        <v>1389</v>
      </c>
      <c r="C142" s="142"/>
      <c r="D142" s="145"/>
    </row>
    <row r="143" spans="1:4" s="101" customFormat="1" ht="17.25" customHeight="1" x14ac:dyDescent="0.15">
      <c r="A143" s="108">
        <v>2146406</v>
      </c>
      <c r="B143" s="111" t="s">
        <v>1390</v>
      </c>
      <c r="C143" s="142"/>
      <c r="D143" s="145"/>
    </row>
    <row r="144" spans="1:4" s="101" customFormat="1" ht="17.25" customHeight="1" x14ac:dyDescent="0.15">
      <c r="A144" s="108">
        <v>2146407</v>
      </c>
      <c r="B144" s="111" t="s">
        <v>1391</v>
      </c>
      <c r="C144" s="142"/>
      <c r="D144" s="145"/>
    </row>
    <row r="145" spans="1:4" s="101" customFormat="1" ht="17.25" customHeight="1" x14ac:dyDescent="0.15">
      <c r="A145" s="108">
        <v>2146499</v>
      </c>
      <c r="B145" s="111" t="s">
        <v>1392</v>
      </c>
      <c r="C145" s="142"/>
      <c r="D145" s="145"/>
    </row>
    <row r="146" spans="1:4" s="101" customFormat="1" ht="17.25" customHeight="1" x14ac:dyDescent="0.15">
      <c r="A146" s="108">
        <v>21468</v>
      </c>
      <c r="B146" s="111" t="s">
        <v>1393</v>
      </c>
      <c r="C146" s="142"/>
      <c r="D146" s="145"/>
    </row>
    <row r="147" spans="1:4" s="101" customFormat="1" ht="17.25" customHeight="1" x14ac:dyDescent="0.15">
      <c r="A147" s="108">
        <v>2146801</v>
      </c>
      <c r="B147" s="111" t="s">
        <v>1394</v>
      </c>
      <c r="C147" s="142"/>
      <c r="D147" s="145"/>
    </row>
    <row r="148" spans="1:4" s="101" customFormat="1" ht="17.25" customHeight="1" x14ac:dyDescent="0.15">
      <c r="A148" s="108">
        <v>2146802</v>
      </c>
      <c r="B148" s="111" t="s">
        <v>1395</v>
      </c>
      <c r="C148" s="142"/>
      <c r="D148" s="145"/>
    </row>
    <row r="149" spans="1:4" s="101" customFormat="1" ht="17.25" customHeight="1" x14ac:dyDescent="0.15">
      <c r="A149" s="108">
        <v>2146803</v>
      </c>
      <c r="B149" s="111" t="s">
        <v>1396</v>
      </c>
      <c r="C149" s="142"/>
      <c r="D149" s="145"/>
    </row>
    <row r="150" spans="1:4" s="101" customFormat="1" ht="17.25" customHeight="1" x14ac:dyDescent="0.15">
      <c r="A150" s="108">
        <v>2146804</v>
      </c>
      <c r="B150" s="111" t="s">
        <v>1397</v>
      </c>
      <c r="C150" s="142"/>
      <c r="D150" s="145"/>
    </row>
    <row r="151" spans="1:4" s="101" customFormat="1" ht="17.25" customHeight="1" x14ac:dyDescent="0.15">
      <c r="A151" s="108">
        <v>2146805</v>
      </c>
      <c r="B151" s="111" t="s">
        <v>1398</v>
      </c>
      <c r="C151" s="142"/>
      <c r="D151" s="145"/>
    </row>
    <row r="152" spans="1:4" s="101" customFormat="1" ht="17.25" customHeight="1" x14ac:dyDescent="0.15">
      <c r="A152" s="108">
        <v>2146899</v>
      </c>
      <c r="B152" s="111" t="s">
        <v>1399</v>
      </c>
      <c r="C152" s="142"/>
      <c r="D152" s="145"/>
    </row>
    <row r="153" spans="1:4" s="101" customFormat="1" ht="17.25" customHeight="1" x14ac:dyDescent="0.15">
      <c r="A153" s="108">
        <v>21469</v>
      </c>
      <c r="B153" s="111" t="s">
        <v>1400</v>
      </c>
      <c r="C153" s="142"/>
      <c r="D153" s="145"/>
    </row>
    <row r="154" spans="1:4" s="101" customFormat="1" ht="17.25" customHeight="1" x14ac:dyDescent="0.15">
      <c r="A154" s="108">
        <v>2146901</v>
      </c>
      <c r="B154" s="111" t="s">
        <v>1401</v>
      </c>
      <c r="C154" s="142"/>
      <c r="D154" s="145"/>
    </row>
    <row r="155" spans="1:4" s="101" customFormat="1" ht="17.25" customHeight="1" x14ac:dyDescent="0.15">
      <c r="A155" s="108">
        <v>2146902</v>
      </c>
      <c r="B155" s="111" t="s">
        <v>776</v>
      </c>
      <c r="C155" s="142"/>
      <c r="D155" s="145"/>
    </row>
    <row r="156" spans="1:4" s="101" customFormat="1" ht="17.25" customHeight="1" x14ac:dyDescent="0.15">
      <c r="A156" s="108">
        <v>2146903</v>
      </c>
      <c r="B156" s="111" t="s">
        <v>1402</v>
      </c>
      <c r="C156" s="142"/>
      <c r="D156" s="145"/>
    </row>
    <row r="157" spans="1:4" s="101" customFormat="1" ht="17.25" customHeight="1" x14ac:dyDescent="0.15">
      <c r="A157" s="108">
        <v>2146904</v>
      </c>
      <c r="B157" s="111" t="s">
        <v>1403</v>
      </c>
      <c r="C157" s="142"/>
      <c r="D157" s="145"/>
    </row>
    <row r="158" spans="1:4" s="101" customFormat="1" ht="17.25" customHeight="1" x14ac:dyDescent="0.15">
      <c r="A158" s="108">
        <v>2146906</v>
      </c>
      <c r="B158" s="111" t="s">
        <v>1404</v>
      </c>
      <c r="C158" s="142"/>
      <c r="D158" s="145"/>
    </row>
    <row r="159" spans="1:4" s="101" customFormat="1" ht="17.25" customHeight="1" x14ac:dyDescent="0.15">
      <c r="A159" s="108">
        <v>2146907</v>
      </c>
      <c r="B159" s="111" t="s">
        <v>1405</v>
      </c>
      <c r="C159" s="142"/>
      <c r="D159" s="145"/>
    </row>
    <row r="160" spans="1:4" s="101" customFormat="1" ht="17.25" customHeight="1" x14ac:dyDescent="0.15">
      <c r="A160" s="108">
        <v>2146908</v>
      </c>
      <c r="B160" s="111" t="s">
        <v>1406</v>
      </c>
      <c r="C160" s="142"/>
      <c r="D160" s="145"/>
    </row>
    <row r="161" spans="1:4" s="101" customFormat="1" ht="17.25" customHeight="1" x14ac:dyDescent="0.15">
      <c r="A161" s="108">
        <v>2146999</v>
      </c>
      <c r="B161" s="111" t="s">
        <v>1407</v>
      </c>
      <c r="C161" s="142"/>
      <c r="D161" s="145"/>
    </row>
    <row r="162" spans="1:4" s="101" customFormat="1" ht="17.25" customHeight="1" x14ac:dyDescent="0.15">
      <c r="A162" s="108">
        <v>21470</v>
      </c>
      <c r="B162" s="111" t="s">
        <v>1408</v>
      </c>
      <c r="C162" s="142"/>
      <c r="D162" s="145"/>
    </row>
    <row r="163" spans="1:4" s="101" customFormat="1" ht="17.25" customHeight="1" x14ac:dyDescent="0.15">
      <c r="A163" s="108">
        <v>2147001</v>
      </c>
      <c r="B163" s="111" t="s">
        <v>748</v>
      </c>
      <c r="C163" s="142"/>
      <c r="D163" s="145"/>
    </row>
    <row r="164" spans="1:4" s="101" customFormat="1" ht="17.25" customHeight="1" x14ac:dyDescent="0.15">
      <c r="A164" s="108">
        <v>2147099</v>
      </c>
      <c r="B164" s="111" t="s">
        <v>1409</v>
      </c>
      <c r="C164" s="142"/>
      <c r="D164" s="145"/>
    </row>
    <row r="165" spans="1:4" s="101" customFormat="1" ht="17.25" customHeight="1" x14ac:dyDescent="0.15">
      <c r="A165" s="108">
        <v>21471</v>
      </c>
      <c r="B165" s="111" t="s">
        <v>1410</v>
      </c>
      <c r="C165" s="142"/>
      <c r="D165" s="145"/>
    </row>
    <row r="166" spans="1:4" s="101" customFormat="1" ht="17.25" customHeight="1" x14ac:dyDescent="0.15">
      <c r="A166" s="108">
        <v>2147101</v>
      </c>
      <c r="B166" s="111" t="s">
        <v>748</v>
      </c>
      <c r="C166" s="142"/>
      <c r="D166" s="145"/>
    </row>
    <row r="167" spans="1:4" s="101" customFormat="1" ht="17.25" customHeight="1" x14ac:dyDescent="0.15">
      <c r="A167" s="108">
        <v>2147199</v>
      </c>
      <c r="B167" s="111" t="s">
        <v>1411</v>
      </c>
      <c r="C167" s="142"/>
      <c r="D167" s="145"/>
    </row>
    <row r="168" spans="1:4" s="101" customFormat="1" ht="17.25" customHeight="1" x14ac:dyDescent="0.15">
      <c r="A168" s="108">
        <v>21472</v>
      </c>
      <c r="B168" s="111" t="s">
        <v>1412</v>
      </c>
      <c r="C168" s="142"/>
      <c r="D168" s="145"/>
    </row>
    <row r="169" spans="1:4" s="101" customFormat="1" ht="17.25" customHeight="1" x14ac:dyDescent="0.15">
      <c r="A169" s="108">
        <v>21473</v>
      </c>
      <c r="B169" s="111" t="s">
        <v>1413</v>
      </c>
      <c r="C169" s="142"/>
      <c r="D169" s="145"/>
    </row>
    <row r="170" spans="1:4" s="101" customFormat="1" ht="17.25" customHeight="1" x14ac:dyDescent="0.15">
      <c r="A170" s="108">
        <v>2147301</v>
      </c>
      <c r="B170" s="111" t="s">
        <v>755</v>
      </c>
      <c r="C170" s="142"/>
      <c r="D170" s="145"/>
    </row>
    <row r="171" spans="1:4" s="101" customFormat="1" ht="17.25" customHeight="1" x14ac:dyDescent="0.15">
      <c r="A171" s="108">
        <v>2147303</v>
      </c>
      <c r="B171" s="111" t="s">
        <v>1382</v>
      </c>
      <c r="C171" s="142"/>
      <c r="D171" s="145"/>
    </row>
    <row r="172" spans="1:4" s="101" customFormat="1" ht="17.25" customHeight="1" x14ac:dyDescent="0.15">
      <c r="A172" s="108">
        <v>2147399</v>
      </c>
      <c r="B172" s="111" t="s">
        <v>1414</v>
      </c>
      <c r="C172" s="142"/>
      <c r="D172" s="145"/>
    </row>
    <row r="173" spans="1:4" s="101" customFormat="1" ht="17.25" customHeight="1" x14ac:dyDescent="0.15">
      <c r="A173" s="108">
        <v>215</v>
      </c>
      <c r="B173" s="109" t="s">
        <v>797</v>
      </c>
      <c r="C173" s="142"/>
      <c r="D173" s="145"/>
    </row>
    <row r="174" spans="1:4" s="101" customFormat="1" ht="17.25" customHeight="1" x14ac:dyDescent="0.15">
      <c r="A174" s="108">
        <v>21562</v>
      </c>
      <c r="B174" s="111" t="s">
        <v>1415</v>
      </c>
      <c r="C174" s="142"/>
      <c r="D174" s="145"/>
    </row>
    <row r="175" spans="1:4" s="101" customFormat="1" ht="17.25" customHeight="1" x14ac:dyDescent="0.15">
      <c r="A175" s="108">
        <v>2156201</v>
      </c>
      <c r="B175" s="111" t="s">
        <v>1416</v>
      </c>
      <c r="C175" s="142"/>
      <c r="D175" s="145"/>
    </row>
    <row r="176" spans="1:4" s="101" customFormat="1" ht="17.25" customHeight="1" x14ac:dyDescent="0.15">
      <c r="A176" s="108">
        <v>2156202</v>
      </c>
      <c r="B176" s="111" t="s">
        <v>1417</v>
      </c>
      <c r="C176" s="142"/>
      <c r="D176" s="145"/>
    </row>
    <row r="177" spans="1:4" s="101" customFormat="1" ht="17.25" customHeight="1" x14ac:dyDescent="0.15">
      <c r="A177" s="108">
        <v>2156299</v>
      </c>
      <c r="B177" s="111" t="s">
        <v>1418</v>
      </c>
      <c r="C177" s="142"/>
      <c r="D177" s="145"/>
    </row>
    <row r="178" spans="1:4" s="101" customFormat="1" ht="17.25" customHeight="1" x14ac:dyDescent="0.15">
      <c r="A178" s="108">
        <v>217</v>
      </c>
      <c r="B178" s="109" t="s">
        <v>857</v>
      </c>
      <c r="C178" s="142"/>
      <c r="D178" s="145"/>
    </row>
    <row r="179" spans="1:4" s="101" customFormat="1" ht="17.25" customHeight="1" x14ac:dyDescent="0.15">
      <c r="A179" s="108">
        <v>2170402</v>
      </c>
      <c r="B179" s="111" t="s">
        <v>1419</v>
      </c>
      <c r="C179" s="142"/>
      <c r="D179" s="145"/>
    </row>
    <row r="180" spans="1:4" s="101" customFormat="1" ht="17.25" customHeight="1" x14ac:dyDescent="0.15">
      <c r="A180" s="108">
        <v>2170403</v>
      </c>
      <c r="B180" s="111" t="s">
        <v>1420</v>
      </c>
      <c r="C180" s="142"/>
      <c r="D180" s="145"/>
    </row>
    <row r="181" spans="1:4" s="101" customFormat="1" ht="17.25" customHeight="1" x14ac:dyDescent="0.15">
      <c r="A181" s="108">
        <v>229</v>
      </c>
      <c r="B181" s="109" t="s">
        <v>1020</v>
      </c>
      <c r="C181" s="142">
        <v>84</v>
      </c>
      <c r="D181" s="142">
        <v>84</v>
      </c>
    </row>
    <row r="182" spans="1:4" s="101" customFormat="1" ht="17.25" customHeight="1" x14ac:dyDescent="0.15">
      <c r="A182" s="108">
        <v>22904</v>
      </c>
      <c r="B182" s="111" t="s">
        <v>1421</v>
      </c>
      <c r="C182" s="142"/>
      <c r="D182" s="145"/>
    </row>
    <row r="183" spans="1:4" s="101" customFormat="1" ht="17.25" customHeight="1" x14ac:dyDescent="0.15">
      <c r="A183" s="108">
        <v>2290401</v>
      </c>
      <c r="B183" s="111" t="s">
        <v>1422</v>
      </c>
      <c r="C183" s="142"/>
      <c r="D183" s="145"/>
    </row>
    <row r="184" spans="1:4" s="101" customFormat="1" ht="17.25" customHeight="1" x14ac:dyDescent="0.15">
      <c r="A184" s="108">
        <v>2290402</v>
      </c>
      <c r="B184" s="111" t="s">
        <v>1423</v>
      </c>
      <c r="C184" s="142"/>
      <c r="D184" s="145"/>
    </row>
    <row r="185" spans="1:4" s="101" customFormat="1" ht="17.25" customHeight="1" x14ac:dyDescent="0.15">
      <c r="A185" s="108">
        <v>2290403</v>
      </c>
      <c r="B185" s="111" t="s">
        <v>1424</v>
      </c>
      <c r="C185" s="142"/>
      <c r="D185" s="145"/>
    </row>
    <row r="186" spans="1:4" s="101" customFormat="1" ht="17.25" customHeight="1" x14ac:dyDescent="0.15">
      <c r="A186" s="108">
        <v>22908</v>
      </c>
      <c r="B186" s="111" t="s">
        <v>1425</v>
      </c>
      <c r="C186" s="142"/>
      <c r="D186" s="145"/>
    </row>
    <row r="187" spans="1:4" s="101" customFormat="1" ht="17.25" customHeight="1" x14ac:dyDescent="0.15">
      <c r="A187" s="108">
        <v>2290802</v>
      </c>
      <c r="B187" s="111" t="s">
        <v>1426</v>
      </c>
      <c r="C187" s="142"/>
      <c r="D187" s="145"/>
    </row>
    <row r="188" spans="1:4" s="101" customFormat="1" ht="17.25" customHeight="1" x14ac:dyDescent="0.15">
      <c r="A188" s="108">
        <v>2290803</v>
      </c>
      <c r="B188" s="111" t="s">
        <v>1427</v>
      </c>
      <c r="C188" s="142"/>
      <c r="D188" s="145"/>
    </row>
    <row r="189" spans="1:4" s="101" customFormat="1" ht="17.25" customHeight="1" x14ac:dyDescent="0.15">
      <c r="A189" s="108">
        <v>2290804</v>
      </c>
      <c r="B189" s="111" t="s">
        <v>1428</v>
      </c>
      <c r="C189" s="142"/>
      <c r="D189" s="145"/>
    </row>
    <row r="190" spans="1:4" s="101" customFormat="1" ht="17.25" customHeight="1" x14ac:dyDescent="0.15">
      <c r="A190" s="108">
        <v>2290805</v>
      </c>
      <c r="B190" s="111" t="s">
        <v>1429</v>
      </c>
      <c r="C190" s="142"/>
      <c r="D190" s="145"/>
    </row>
    <row r="191" spans="1:4" s="101" customFormat="1" ht="17.25" customHeight="1" x14ac:dyDescent="0.15">
      <c r="A191" s="108">
        <v>2290806</v>
      </c>
      <c r="B191" s="111" t="s">
        <v>1430</v>
      </c>
      <c r="C191" s="142"/>
      <c r="D191" s="145"/>
    </row>
    <row r="192" spans="1:4" s="101" customFormat="1" ht="17.25" customHeight="1" x14ac:dyDescent="0.15">
      <c r="A192" s="108">
        <v>2290807</v>
      </c>
      <c r="B192" s="111" t="s">
        <v>1431</v>
      </c>
      <c r="C192" s="142"/>
      <c r="D192" s="145"/>
    </row>
    <row r="193" spans="1:4" s="101" customFormat="1" ht="17.25" customHeight="1" x14ac:dyDescent="0.15">
      <c r="A193" s="108">
        <v>2290808</v>
      </c>
      <c r="B193" s="111" t="s">
        <v>1432</v>
      </c>
      <c r="C193" s="142"/>
      <c r="D193" s="145"/>
    </row>
    <row r="194" spans="1:4" s="101" customFormat="1" ht="17.25" customHeight="1" x14ac:dyDescent="0.15">
      <c r="A194" s="108">
        <v>2290899</v>
      </c>
      <c r="B194" s="111" t="s">
        <v>1433</v>
      </c>
      <c r="C194" s="142"/>
      <c r="D194" s="145"/>
    </row>
    <row r="195" spans="1:4" s="101" customFormat="1" ht="17.25" customHeight="1" x14ac:dyDescent="0.15">
      <c r="A195" s="108">
        <v>22960</v>
      </c>
      <c r="B195" s="111" t="s">
        <v>1434</v>
      </c>
      <c r="C195" s="142">
        <v>84</v>
      </c>
      <c r="D195" s="142">
        <v>84</v>
      </c>
    </row>
    <row r="196" spans="1:4" s="101" customFormat="1" ht="17.25" customHeight="1" x14ac:dyDescent="0.15">
      <c r="A196" s="108">
        <v>2296001</v>
      </c>
      <c r="B196" s="111" t="s">
        <v>1435</v>
      </c>
      <c r="C196" s="142"/>
      <c r="D196" s="145"/>
    </row>
    <row r="197" spans="1:4" s="101" customFormat="1" ht="17.25" customHeight="1" x14ac:dyDescent="0.15">
      <c r="A197" s="108">
        <v>2296002</v>
      </c>
      <c r="B197" s="111" t="s">
        <v>1436</v>
      </c>
      <c r="C197" s="142"/>
      <c r="D197" s="145"/>
    </row>
    <row r="198" spans="1:4" s="101" customFormat="1" ht="17.25" customHeight="1" x14ac:dyDescent="0.15">
      <c r="A198" s="108">
        <v>2296003</v>
      </c>
      <c r="B198" s="111" t="s">
        <v>1437</v>
      </c>
      <c r="C198" s="142"/>
      <c r="D198" s="145"/>
    </row>
    <row r="199" spans="1:4" s="101" customFormat="1" ht="17.25" customHeight="1" x14ac:dyDescent="0.15">
      <c r="A199" s="108">
        <v>2296004</v>
      </c>
      <c r="B199" s="111" t="s">
        <v>1438</v>
      </c>
      <c r="C199" s="142"/>
      <c r="D199" s="145"/>
    </row>
    <row r="200" spans="1:4" s="101" customFormat="1" ht="17.25" customHeight="1" x14ac:dyDescent="0.15">
      <c r="A200" s="108">
        <v>2296005</v>
      </c>
      <c r="B200" s="111" t="s">
        <v>1439</v>
      </c>
      <c r="C200" s="142"/>
      <c r="D200" s="145"/>
    </row>
    <row r="201" spans="1:4" s="101" customFormat="1" ht="17.25" customHeight="1" x14ac:dyDescent="0.15">
      <c r="A201" s="108">
        <v>2296006</v>
      </c>
      <c r="B201" s="111" t="s">
        <v>1440</v>
      </c>
      <c r="C201" s="142">
        <v>46</v>
      </c>
      <c r="D201" s="142">
        <v>46</v>
      </c>
    </row>
    <row r="202" spans="1:4" s="101" customFormat="1" ht="17.25" customHeight="1" x14ac:dyDescent="0.15">
      <c r="A202" s="108">
        <v>2296010</v>
      </c>
      <c r="B202" s="111" t="s">
        <v>1441</v>
      </c>
      <c r="C202" s="142"/>
      <c r="D202" s="142"/>
    </row>
    <row r="203" spans="1:4" s="101" customFormat="1" ht="17.25" customHeight="1" x14ac:dyDescent="0.15">
      <c r="A203" s="108">
        <v>2296011</v>
      </c>
      <c r="B203" s="111" t="s">
        <v>1442</v>
      </c>
      <c r="C203" s="142"/>
      <c r="D203" s="142"/>
    </row>
    <row r="204" spans="1:4" s="101" customFormat="1" ht="17.25" customHeight="1" x14ac:dyDescent="0.15">
      <c r="A204" s="108">
        <v>2296012</v>
      </c>
      <c r="B204" s="111" t="s">
        <v>1443</v>
      </c>
      <c r="C204" s="142"/>
      <c r="D204" s="142"/>
    </row>
    <row r="205" spans="1:4" s="101" customFormat="1" ht="17.25" customHeight="1" x14ac:dyDescent="0.15">
      <c r="A205" s="108">
        <v>2296013</v>
      </c>
      <c r="B205" s="111" t="s">
        <v>1444</v>
      </c>
      <c r="C205" s="142">
        <v>38</v>
      </c>
      <c r="D205" s="142">
        <v>38</v>
      </c>
    </row>
    <row r="206" spans="1:4" s="101" customFormat="1" ht="17.25" customHeight="1" x14ac:dyDescent="0.15">
      <c r="A206" s="108">
        <v>2296099</v>
      </c>
      <c r="B206" s="111" t="s">
        <v>1445</v>
      </c>
      <c r="C206" s="142"/>
      <c r="D206" s="145"/>
    </row>
    <row r="207" spans="1:4" s="101" customFormat="1" ht="17.25" customHeight="1" x14ac:dyDescent="0.15">
      <c r="A207" s="108">
        <v>232</v>
      </c>
      <c r="B207" s="109" t="s">
        <v>1022</v>
      </c>
      <c r="C207" s="142">
        <v>26379</v>
      </c>
      <c r="D207" s="145"/>
    </row>
    <row r="208" spans="1:4" s="101" customFormat="1" ht="17.25" customHeight="1" x14ac:dyDescent="0.15">
      <c r="A208" s="108">
        <v>23204</v>
      </c>
      <c r="B208" s="111" t="s">
        <v>1446</v>
      </c>
      <c r="C208" s="142">
        <v>26379</v>
      </c>
      <c r="D208" s="145"/>
    </row>
    <row r="209" spans="1:4" s="101" customFormat="1" ht="17.25" customHeight="1" x14ac:dyDescent="0.15">
      <c r="A209" s="108">
        <v>2320401</v>
      </c>
      <c r="B209" s="111" t="s">
        <v>1447</v>
      </c>
      <c r="C209" s="142"/>
      <c r="D209" s="145"/>
    </row>
    <row r="210" spans="1:4" s="101" customFormat="1" ht="17.25" customHeight="1" x14ac:dyDescent="0.15">
      <c r="A210" s="108">
        <v>2320402</v>
      </c>
      <c r="B210" s="111" t="s">
        <v>1448</v>
      </c>
      <c r="C210" s="142"/>
      <c r="D210" s="145"/>
    </row>
    <row r="211" spans="1:4" s="101" customFormat="1" ht="17.25" customHeight="1" x14ac:dyDescent="0.15">
      <c r="A211" s="108">
        <v>2320405</v>
      </c>
      <c r="B211" s="111" t="s">
        <v>1449</v>
      </c>
      <c r="C211" s="142"/>
      <c r="D211" s="145"/>
    </row>
    <row r="212" spans="1:4" s="101" customFormat="1" ht="17.25" customHeight="1" x14ac:dyDescent="0.15">
      <c r="A212" s="108">
        <v>2320411</v>
      </c>
      <c r="B212" s="111" t="s">
        <v>1450</v>
      </c>
      <c r="C212" s="142">
        <v>19220</v>
      </c>
      <c r="D212" s="145"/>
    </row>
    <row r="213" spans="1:4" s="101" customFormat="1" ht="17.25" customHeight="1" x14ac:dyDescent="0.15">
      <c r="A213" s="108">
        <v>2320412</v>
      </c>
      <c r="B213" s="111" t="s">
        <v>1451</v>
      </c>
      <c r="C213" s="142"/>
      <c r="D213" s="145"/>
    </row>
    <row r="214" spans="1:4" s="101" customFormat="1" ht="17.25" customHeight="1" x14ac:dyDescent="0.15">
      <c r="A214" s="108">
        <v>2320413</v>
      </c>
      <c r="B214" s="111" t="s">
        <v>1452</v>
      </c>
      <c r="C214" s="142"/>
      <c r="D214" s="145"/>
    </row>
    <row r="215" spans="1:4" s="101" customFormat="1" ht="17.25" customHeight="1" x14ac:dyDescent="0.15">
      <c r="A215" s="108">
        <v>2320414</v>
      </c>
      <c r="B215" s="111" t="s">
        <v>1453</v>
      </c>
      <c r="C215" s="142"/>
      <c r="D215" s="145"/>
    </row>
    <row r="216" spans="1:4" s="101" customFormat="1" ht="17.25" customHeight="1" x14ac:dyDescent="0.15">
      <c r="A216" s="108">
        <v>2320416</v>
      </c>
      <c r="B216" s="111" t="s">
        <v>1454</v>
      </c>
      <c r="C216" s="142"/>
      <c r="D216" s="145"/>
    </row>
    <row r="217" spans="1:4" s="101" customFormat="1" ht="17.25" customHeight="1" x14ac:dyDescent="0.15">
      <c r="A217" s="108">
        <v>2320417</v>
      </c>
      <c r="B217" s="111" t="s">
        <v>1455</v>
      </c>
      <c r="C217" s="142"/>
      <c r="D217" s="145"/>
    </row>
    <row r="218" spans="1:4" s="101" customFormat="1" ht="17.25" customHeight="1" x14ac:dyDescent="0.15">
      <c r="A218" s="108">
        <v>2320418</v>
      </c>
      <c r="B218" s="111" t="s">
        <v>1456</v>
      </c>
      <c r="C218" s="142"/>
      <c r="D218" s="145"/>
    </row>
    <row r="219" spans="1:4" s="101" customFormat="1" ht="17.25" customHeight="1" x14ac:dyDescent="0.15">
      <c r="A219" s="108">
        <v>2320419</v>
      </c>
      <c r="B219" s="111" t="s">
        <v>1457</v>
      </c>
      <c r="C219" s="142"/>
      <c r="D219" s="145"/>
    </row>
    <row r="220" spans="1:4" s="101" customFormat="1" ht="17.25" customHeight="1" x14ac:dyDescent="0.15">
      <c r="A220" s="108">
        <v>2320420</v>
      </c>
      <c r="B220" s="111" t="s">
        <v>1458</v>
      </c>
      <c r="C220" s="142">
        <v>5500</v>
      </c>
      <c r="D220" s="145"/>
    </row>
    <row r="221" spans="1:4" s="101" customFormat="1" ht="17.25" customHeight="1" x14ac:dyDescent="0.15">
      <c r="A221" s="108">
        <v>2320431</v>
      </c>
      <c r="B221" s="111" t="s">
        <v>1459</v>
      </c>
      <c r="C221" s="142">
        <v>1659</v>
      </c>
      <c r="D221" s="145"/>
    </row>
    <row r="222" spans="1:4" s="101" customFormat="1" ht="17.25" customHeight="1" x14ac:dyDescent="0.15">
      <c r="A222" s="108">
        <v>2320432</v>
      </c>
      <c r="B222" s="111" t="s">
        <v>1460</v>
      </c>
      <c r="C222" s="142"/>
      <c r="D222" s="145"/>
    </row>
    <row r="223" spans="1:4" s="101" customFormat="1" ht="17.25" customHeight="1" x14ac:dyDescent="0.15">
      <c r="A223" s="108">
        <v>2320433</v>
      </c>
      <c r="B223" s="111" t="s">
        <v>1461</v>
      </c>
      <c r="C223" s="142"/>
      <c r="D223" s="145"/>
    </row>
    <row r="224" spans="1:4" s="101" customFormat="1" ht="17.25" customHeight="1" x14ac:dyDescent="0.15">
      <c r="A224" s="108">
        <v>2320498</v>
      </c>
      <c r="B224" s="111" t="s">
        <v>1462</v>
      </c>
      <c r="C224" s="142"/>
      <c r="D224" s="145"/>
    </row>
    <row r="225" spans="1:4" s="101" customFormat="1" ht="17.25" customHeight="1" x14ac:dyDescent="0.15">
      <c r="A225" s="108">
        <v>2320499</v>
      </c>
      <c r="B225" s="111" t="s">
        <v>1463</v>
      </c>
      <c r="C225" s="142"/>
      <c r="D225" s="145"/>
    </row>
    <row r="226" spans="1:4" s="101" customFormat="1" ht="17.25" customHeight="1" x14ac:dyDescent="0.15">
      <c r="A226" s="108">
        <v>233</v>
      </c>
      <c r="B226" s="109" t="s">
        <v>1028</v>
      </c>
      <c r="C226" s="142"/>
      <c r="D226" s="145"/>
    </row>
    <row r="227" spans="1:4" s="101" customFormat="1" ht="17.25" customHeight="1" x14ac:dyDescent="0.15">
      <c r="A227" s="108">
        <v>23304</v>
      </c>
      <c r="B227" s="111" t="s">
        <v>1464</v>
      </c>
      <c r="C227" s="142"/>
      <c r="D227" s="145"/>
    </row>
    <row r="228" spans="1:4" s="101" customFormat="1" ht="17.25" customHeight="1" x14ac:dyDescent="0.15">
      <c r="A228" s="108">
        <v>2330401</v>
      </c>
      <c r="B228" s="111" t="s">
        <v>1465</v>
      </c>
      <c r="C228" s="142"/>
      <c r="D228" s="145"/>
    </row>
    <row r="229" spans="1:4" s="101" customFormat="1" ht="17.25" customHeight="1" x14ac:dyDescent="0.15">
      <c r="A229" s="108">
        <v>2330402</v>
      </c>
      <c r="B229" s="111" t="s">
        <v>1466</v>
      </c>
      <c r="C229" s="142"/>
      <c r="D229" s="145"/>
    </row>
    <row r="230" spans="1:4" s="101" customFormat="1" ht="17.25" customHeight="1" x14ac:dyDescent="0.15">
      <c r="A230" s="108">
        <v>2330405</v>
      </c>
      <c r="B230" s="111" t="s">
        <v>1467</v>
      </c>
      <c r="C230" s="142"/>
      <c r="D230" s="145"/>
    </row>
    <row r="231" spans="1:4" s="101" customFormat="1" ht="17.25" customHeight="1" x14ac:dyDescent="0.15">
      <c r="A231" s="108">
        <v>2330411</v>
      </c>
      <c r="B231" s="111" t="s">
        <v>1468</v>
      </c>
      <c r="C231" s="142"/>
      <c r="D231" s="145"/>
    </row>
    <row r="232" spans="1:4" s="101" customFormat="1" ht="17.25" customHeight="1" x14ac:dyDescent="0.15">
      <c r="A232" s="108">
        <v>2330412</v>
      </c>
      <c r="B232" s="111" t="s">
        <v>1469</v>
      </c>
      <c r="C232" s="142"/>
      <c r="D232" s="145"/>
    </row>
    <row r="233" spans="1:4" s="101" customFormat="1" ht="17.25" customHeight="1" x14ac:dyDescent="0.15">
      <c r="A233" s="108">
        <v>2330413</v>
      </c>
      <c r="B233" s="111" t="s">
        <v>1470</v>
      </c>
      <c r="C233" s="142"/>
      <c r="D233" s="145"/>
    </row>
    <row r="234" spans="1:4" s="101" customFormat="1" ht="17.25" customHeight="1" x14ac:dyDescent="0.15">
      <c r="A234" s="108">
        <v>2330414</v>
      </c>
      <c r="B234" s="111" t="s">
        <v>1471</v>
      </c>
      <c r="C234" s="142"/>
      <c r="D234" s="145"/>
    </row>
    <row r="235" spans="1:4" s="101" customFormat="1" ht="17.25" customHeight="1" x14ac:dyDescent="0.15">
      <c r="A235" s="108">
        <v>2330416</v>
      </c>
      <c r="B235" s="111" t="s">
        <v>1472</v>
      </c>
      <c r="C235" s="142"/>
      <c r="D235" s="145"/>
    </row>
    <row r="236" spans="1:4" s="101" customFormat="1" ht="17.25" customHeight="1" x14ac:dyDescent="0.15">
      <c r="A236" s="108">
        <v>2330417</v>
      </c>
      <c r="B236" s="111" t="s">
        <v>1473</v>
      </c>
      <c r="C236" s="142"/>
      <c r="D236" s="145"/>
    </row>
    <row r="237" spans="1:4" s="101" customFormat="1" ht="17.25" customHeight="1" x14ac:dyDescent="0.15">
      <c r="A237" s="108">
        <v>2330418</v>
      </c>
      <c r="B237" s="111" t="s">
        <v>1474</v>
      </c>
      <c r="C237" s="142"/>
      <c r="D237" s="145"/>
    </row>
    <row r="238" spans="1:4" s="101" customFormat="1" ht="17.25" customHeight="1" x14ac:dyDescent="0.15">
      <c r="A238" s="108">
        <v>2330419</v>
      </c>
      <c r="B238" s="111" t="s">
        <v>1475</v>
      </c>
      <c r="C238" s="142"/>
      <c r="D238" s="145"/>
    </row>
    <row r="239" spans="1:4" s="101" customFormat="1" ht="17.25" customHeight="1" x14ac:dyDescent="0.15">
      <c r="A239" s="108">
        <v>2330420</v>
      </c>
      <c r="B239" s="111" t="s">
        <v>1476</v>
      </c>
      <c r="C239" s="142"/>
      <c r="D239" s="145"/>
    </row>
    <row r="240" spans="1:4" s="101" customFormat="1" ht="17.25" customHeight="1" x14ac:dyDescent="0.15">
      <c r="A240" s="108">
        <v>2330431</v>
      </c>
      <c r="B240" s="111" t="s">
        <v>1477</v>
      </c>
      <c r="C240" s="142"/>
      <c r="D240" s="145"/>
    </row>
    <row r="241" spans="1:4" s="101" customFormat="1" ht="17.25" customHeight="1" x14ac:dyDescent="0.15">
      <c r="A241" s="108">
        <v>2330432</v>
      </c>
      <c r="B241" s="111" t="s">
        <v>1478</v>
      </c>
      <c r="C241" s="142"/>
      <c r="D241" s="145"/>
    </row>
    <row r="242" spans="1:4" s="101" customFormat="1" ht="17.25" customHeight="1" x14ac:dyDescent="0.15">
      <c r="A242" s="108">
        <v>2330433</v>
      </c>
      <c r="B242" s="111" t="s">
        <v>1479</v>
      </c>
      <c r="C242" s="142"/>
      <c r="D242" s="145"/>
    </row>
    <row r="243" spans="1:4" s="101" customFormat="1" ht="17.25" customHeight="1" x14ac:dyDescent="0.15">
      <c r="A243" s="108">
        <v>2330498</v>
      </c>
      <c r="B243" s="111" t="s">
        <v>1480</v>
      </c>
      <c r="C243" s="142"/>
      <c r="D243" s="145"/>
    </row>
    <row r="244" spans="1:4" s="101" customFormat="1" ht="17.25" customHeight="1" x14ac:dyDescent="0.15">
      <c r="A244" s="108">
        <v>2330499</v>
      </c>
      <c r="B244" s="111" t="s">
        <v>1481</v>
      </c>
      <c r="C244" s="142"/>
      <c r="D244" s="145"/>
    </row>
    <row r="245" spans="1:4" s="101" customFormat="1" ht="19.5" customHeight="1" x14ac:dyDescent="0.15">
      <c r="A245" s="147"/>
      <c r="B245" s="116" t="s">
        <v>1482</v>
      </c>
      <c r="C245" s="148">
        <f>C5+C13+C28+C40+C51+C97+C121+C173+C178+C181+C207+C226</f>
        <v>399406</v>
      </c>
      <c r="D245" s="148">
        <f>D5+D13+D28+D40+D51+D97+D121+D173+D178+D181+D207+D226</f>
        <v>1888</v>
      </c>
    </row>
    <row r="246" spans="1:4" s="101" customFormat="1" ht="19.5" customHeight="1" x14ac:dyDescent="0.15">
      <c r="A246" s="147"/>
      <c r="B246" s="108" t="s">
        <v>1483</v>
      </c>
      <c r="C246" s="145">
        <v>59000</v>
      </c>
      <c r="D246" s="145"/>
    </row>
    <row r="247" spans="1:4" s="102" customFormat="1" ht="19.5" customHeight="1" x14ac:dyDescent="0.15">
      <c r="A247" s="149"/>
      <c r="B247" s="108" t="s">
        <v>1484</v>
      </c>
      <c r="C247" s="150"/>
      <c r="D247" s="150"/>
    </row>
    <row r="248" spans="1:4" s="102" customFormat="1" ht="19.5" customHeight="1" x14ac:dyDescent="0.15">
      <c r="A248" s="149"/>
      <c r="B248" s="108" t="s">
        <v>1485</v>
      </c>
      <c r="C248" s="145">
        <v>35074</v>
      </c>
      <c r="D248" s="150"/>
    </row>
    <row r="249" spans="1:4" s="101" customFormat="1" ht="17.25" customHeight="1" x14ac:dyDescent="0.15">
      <c r="A249" s="147"/>
      <c r="B249" s="122" t="s">
        <v>1486</v>
      </c>
      <c r="C249" s="146">
        <f>C245+C246+C247+C248</f>
        <v>493480</v>
      </c>
      <c r="D249" s="146">
        <f>D245+D246+D247+D248</f>
        <v>1888</v>
      </c>
    </row>
    <row r="250" spans="1:1" ht="17.25" customHeight="1" x14ac:dyDescent="0.15"/>
    <row r="251" spans="1:1" ht="17.25" customHeight="1" x14ac:dyDescent="0.15"/>
    <row r="252" spans="1:1" ht="17.25" customHeight="1" x14ac:dyDescent="0.15"/>
    <row r="253" spans="1:1" ht="17.25" customHeight="1" x14ac:dyDescent="0.15"/>
    <row r="254" spans="1:1" ht="17.25" customHeight="1" x14ac:dyDescent="0.15"/>
    <row r="255" spans="1:1" ht="17.25" customHeight="1" x14ac:dyDescent="0.15"/>
  </sheetData>
  <autoFilter ref="A4:D249"/>
  <mergeCells count="4">
    <mergeCell ref="B1:D1"/>
    <mergeCell ref="A3:A4"/>
    <mergeCell ref="B3:B4"/>
    <mergeCell ref="C3:C4"/>
  </mergeCells>
  <phoneticPr fontId="0" type="noConversion"/>
  <pageMargins left="0.6999125161508876" right="0.6999125161508876" top="0.7499062639521802" bottom="0.7499062639521802" header="0.2999625102741512" footer="0.2999625102741512"/>
  <pageSetup paperSize="9"/>
  <extLst>
    <ext uri="{2D9387EB-5337-4D45-933B-B4D357D02E09}">
      <gutter val="0.0" pos="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52"/>
  <sheetViews>
    <sheetView zoomScaleNormal="100" topLeftCell="B4" workbookViewId="0">
      <selection activeCell="F4" activeCellId="0" sqref="F1:O1048576"/>
    </sheetView>
  </sheetViews>
  <sheetFormatPr defaultRowHeight="13.5" defaultColWidth="9.000137329101562" x14ac:dyDescent="0.15"/>
  <cols>
    <col min="1" max="1" width="0.0" customWidth="1" style="83" hidden="1"/>
    <col min="2" max="2" width="40.375" customWidth="1" style="83"/>
    <col min="3" max="3" width="14.875" customWidth="1" style="83"/>
    <col min="4" max="4" width="14.375" customWidth="1" style="83"/>
    <col min="5" max="5" width="10.75" customWidth="1" style="83"/>
    <col min="6" max="257" width="9.0" style="83"/>
    <col min="258" max="258" width="40.375" customWidth="1" style="83"/>
    <col min="259" max="259" width="14.875" customWidth="1" style="83"/>
    <col min="260" max="260" width="14.375" customWidth="1" style="83"/>
    <col min="261" max="261" width="10.75" customWidth="1" style="83"/>
    <col min="262" max="513" width="9.0" style="83"/>
    <col min="514" max="514" width="40.375" customWidth="1" style="83"/>
    <col min="515" max="515" width="14.875" customWidth="1" style="83"/>
    <col min="516" max="516" width="14.375" customWidth="1" style="83"/>
    <col min="517" max="517" width="10.75" customWidth="1" style="83"/>
    <col min="518" max="769" width="9.0" style="83"/>
    <col min="770" max="770" width="40.375" customWidth="1" style="83"/>
    <col min="771" max="771" width="14.875" customWidth="1" style="83"/>
    <col min="772" max="772" width="14.375" customWidth="1" style="83"/>
    <col min="773" max="773" width="10.75" customWidth="1" style="83"/>
    <col min="774" max="1025" width="9.0" style="83"/>
    <col min="1026" max="1026" width="40.375" customWidth="1" style="83"/>
    <col min="1027" max="1027" width="14.875" customWidth="1" style="83"/>
    <col min="1028" max="1028" width="14.375" customWidth="1" style="83"/>
    <col min="1029" max="1029" width="10.75" customWidth="1" style="83"/>
    <col min="1030" max="1281" width="9.0" style="83"/>
    <col min="1282" max="1282" width="40.375" customWidth="1" style="83"/>
    <col min="1283" max="1283" width="14.875" customWidth="1" style="83"/>
    <col min="1284" max="1284" width="14.375" customWidth="1" style="83"/>
    <col min="1285" max="1285" width="10.75" customWidth="1" style="83"/>
    <col min="1286" max="1537" width="9.0" style="83"/>
    <col min="1538" max="1538" width="40.375" customWidth="1" style="83"/>
    <col min="1539" max="1539" width="14.875" customWidth="1" style="83"/>
    <col min="1540" max="1540" width="14.375" customWidth="1" style="83"/>
    <col min="1541" max="1541" width="10.75" customWidth="1" style="83"/>
    <col min="1542" max="1793" width="9.0" style="83"/>
    <col min="1794" max="1794" width="40.375" customWidth="1" style="83"/>
    <col min="1795" max="1795" width="14.875" customWidth="1" style="83"/>
    <col min="1796" max="1796" width="14.375" customWidth="1" style="83"/>
    <col min="1797" max="1797" width="10.75" customWidth="1" style="83"/>
    <col min="1798" max="2049" width="9.0" style="83"/>
    <col min="2050" max="2050" width="40.375" customWidth="1" style="83"/>
    <col min="2051" max="2051" width="14.875" customWidth="1" style="83"/>
    <col min="2052" max="2052" width="14.375" customWidth="1" style="83"/>
    <col min="2053" max="2053" width="10.75" customWidth="1" style="83"/>
    <col min="2054" max="2305" width="9.0" style="83"/>
    <col min="2306" max="2306" width="40.375" customWidth="1" style="83"/>
    <col min="2307" max="2307" width="14.875" customWidth="1" style="83"/>
    <col min="2308" max="2308" width="14.375" customWidth="1" style="83"/>
    <col min="2309" max="2309" width="10.75" customWidth="1" style="83"/>
    <col min="2310" max="2561" width="9.0" style="83"/>
    <col min="2562" max="2562" width="40.375" customWidth="1" style="83"/>
    <col min="2563" max="2563" width="14.875" customWidth="1" style="83"/>
    <col min="2564" max="2564" width="14.375" customWidth="1" style="83"/>
    <col min="2565" max="2565" width="10.75" customWidth="1" style="83"/>
    <col min="2566" max="2817" width="9.0" style="83"/>
    <col min="2818" max="2818" width="40.375" customWidth="1" style="83"/>
    <col min="2819" max="2819" width="14.875" customWidth="1" style="83"/>
    <col min="2820" max="2820" width="14.375" customWidth="1" style="83"/>
    <col min="2821" max="2821" width="10.75" customWidth="1" style="83"/>
    <col min="2822" max="3073" width="9.0" style="83"/>
    <col min="3074" max="3074" width="40.375" customWidth="1" style="83"/>
    <col min="3075" max="3075" width="14.875" customWidth="1" style="83"/>
    <col min="3076" max="3076" width="14.375" customWidth="1" style="83"/>
    <col min="3077" max="3077" width="10.75" customWidth="1" style="83"/>
    <col min="3078" max="3329" width="9.0" style="83"/>
    <col min="3330" max="3330" width="40.375" customWidth="1" style="83"/>
    <col min="3331" max="3331" width="14.875" customWidth="1" style="83"/>
    <col min="3332" max="3332" width="14.375" customWidth="1" style="83"/>
    <col min="3333" max="3333" width="10.75" customWidth="1" style="83"/>
    <col min="3334" max="3585" width="9.0" style="83"/>
    <col min="3586" max="3586" width="40.375" customWidth="1" style="83"/>
    <col min="3587" max="3587" width="14.875" customWidth="1" style="83"/>
    <col min="3588" max="3588" width="14.375" customWidth="1" style="83"/>
    <col min="3589" max="3589" width="10.75" customWidth="1" style="83"/>
    <col min="3590" max="3841" width="9.0" style="83"/>
    <col min="3842" max="3842" width="40.375" customWidth="1" style="83"/>
    <col min="3843" max="3843" width="14.875" customWidth="1" style="83"/>
    <col min="3844" max="3844" width="14.375" customWidth="1" style="83"/>
    <col min="3845" max="3845" width="10.75" customWidth="1" style="83"/>
    <col min="3846" max="4097" width="9.0" style="83"/>
    <col min="4098" max="4098" width="40.375" customWidth="1" style="83"/>
    <col min="4099" max="4099" width="14.875" customWidth="1" style="83"/>
    <col min="4100" max="4100" width="14.375" customWidth="1" style="83"/>
    <col min="4101" max="4101" width="10.75" customWidth="1" style="83"/>
    <col min="4102" max="4353" width="9.0" style="83"/>
    <col min="4354" max="4354" width="40.375" customWidth="1" style="83"/>
    <col min="4355" max="4355" width="14.875" customWidth="1" style="83"/>
    <col min="4356" max="4356" width="14.375" customWidth="1" style="83"/>
    <col min="4357" max="4357" width="10.75" customWidth="1" style="83"/>
    <col min="4358" max="4609" width="9.0" style="83"/>
    <col min="4610" max="4610" width="40.375" customWidth="1" style="83"/>
    <col min="4611" max="4611" width="14.875" customWidth="1" style="83"/>
    <col min="4612" max="4612" width="14.375" customWidth="1" style="83"/>
    <col min="4613" max="4613" width="10.75" customWidth="1" style="83"/>
    <col min="4614" max="4865" width="9.0" style="83"/>
    <col min="4866" max="4866" width="40.375" customWidth="1" style="83"/>
    <col min="4867" max="4867" width="14.875" customWidth="1" style="83"/>
    <col min="4868" max="4868" width="14.375" customWidth="1" style="83"/>
    <col min="4869" max="4869" width="10.75" customWidth="1" style="83"/>
    <col min="4870" max="5121" width="9.0" style="83"/>
    <col min="5122" max="5122" width="40.375" customWidth="1" style="83"/>
    <col min="5123" max="5123" width="14.875" customWidth="1" style="83"/>
    <col min="5124" max="5124" width="14.375" customWidth="1" style="83"/>
    <col min="5125" max="5125" width="10.75" customWidth="1" style="83"/>
    <col min="5126" max="5377" width="9.0" style="83"/>
    <col min="5378" max="5378" width="40.375" customWidth="1" style="83"/>
    <col min="5379" max="5379" width="14.875" customWidth="1" style="83"/>
    <col min="5380" max="5380" width="14.375" customWidth="1" style="83"/>
    <col min="5381" max="5381" width="10.75" customWidth="1" style="83"/>
    <col min="5382" max="5633" width="9.0" style="83"/>
    <col min="5634" max="5634" width="40.375" customWidth="1" style="83"/>
    <col min="5635" max="5635" width="14.875" customWidth="1" style="83"/>
    <col min="5636" max="5636" width="14.375" customWidth="1" style="83"/>
    <col min="5637" max="5637" width="10.75" customWidth="1" style="83"/>
    <col min="5638" max="5889" width="9.0" style="83"/>
    <col min="5890" max="5890" width="40.375" customWidth="1" style="83"/>
    <col min="5891" max="5891" width="14.875" customWidth="1" style="83"/>
    <col min="5892" max="5892" width="14.375" customWidth="1" style="83"/>
    <col min="5893" max="5893" width="10.75" customWidth="1" style="83"/>
    <col min="5894" max="6145" width="9.0" style="83"/>
    <col min="6146" max="6146" width="40.375" customWidth="1" style="83"/>
    <col min="6147" max="6147" width="14.875" customWidth="1" style="83"/>
    <col min="6148" max="6148" width="14.375" customWidth="1" style="83"/>
    <col min="6149" max="6149" width="10.75" customWidth="1" style="83"/>
    <col min="6150" max="6401" width="9.0" style="83"/>
    <col min="6402" max="6402" width="40.375" customWidth="1" style="83"/>
    <col min="6403" max="6403" width="14.875" customWidth="1" style="83"/>
    <col min="6404" max="6404" width="14.375" customWidth="1" style="83"/>
    <col min="6405" max="6405" width="10.75" customWidth="1" style="83"/>
    <col min="6406" max="6657" width="9.0" style="83"/>
    <col min="6658" max="6658" width="40.375" customWidth="1" style="83"/>
    <col min="6659" max="6659" width="14.875" customWidth="1" style="83"/>
    <col min="6660" max="6660" width="14.375" customWidth="1" style="83"/>
    <col min="6661" max="6661" width="10.75" customWidth="1" style="83"/>
    <col min="6662" max="6913" width="9.0" style="83"/>
    <col min="6914" max="6914" width="40.375" customWidth="1" style="83"/>
    <col min="6915" max="6915" width="14.875" customWidth="1" style="83"/>
    <col min="6916" max="6916" width="14.375" customWidth="1" style="83"/>
    <col min="6917" max="6917" width="10.75" customWidth="1" style="83"/>
    <col min="6918" max="7169" width="9.0" style="83"/>
    <col min="7170" max="7170" width="40.375" customWidth="1" style="83"/>
    <col min="7171" max="7171" width="14.875" customWidth="1" style="83"/>
    <col min="7172" max="7172" width="14.375" customWidth="1" style="83"/>
    <col min="7173" max="7173" width="10.75" customWidth="1" style="83"/>
    <col min="7174" max="7425" width="9.0" style="83"/>
    <col min="7426" max="7426" width="40.375" customWidth="1" style="83"/>
    <col min="7427" max="7427" width="14.875" customWidth="1" style="83"/>
    <col min="7428" max="7428" width="14.375" customWidth="1" style="83"/>
    <col min="7429" max="7429" width="10.75" customWidth="1" style="83"/>
    <col min="7430" max="7681" width="9.0" style="83"/>
    <col min="7682" max="7682" width="40.375" customWidth="1" style="83"/>
    <col min="7683" max="7683" width="14.875" customWidth="1" style="83"/>
    <col min="7684" max="7684" width="14.375" customWidth="1" style="83"/>
    <col min="7685" max="7685" width="10.75" customWidth="1" style="83"/>
    <col min="7686" max="7937" width="9.0" style="83"/>
    <col min="7938" max="7938" width="40.375" customWidth="1" style="83"/>
    <col min="7939" max="7939" width="14.875" customWidth="1" style="83"/>
    <col min="7940" max="7940" width="14.375" customWidth="1" style="83"/>
    <col min="7941" max="7941" width="10.75" customWidth="1" style="83"/>
    <col min="7942" max="8193" width="9.0" style="83"/>
    <col min="8194" max="8194" width="40.375" customWidth="1" style="83"/>
    <col min="8195" max="8195" width="14.875" customWidth="1" style="83"/>
    <col min="8196" max="8196" width="14.375" customWidth="1" style="83"/>
    <col min="8197" max="8197" width="10.75" customWidth="1" style="83"/>
    <col min="8198" max="8449" width="9.0" style="83"/>
    <col min="8450" max="8450" width="40.375" customWidth="1" style="83"/>
    <col min="8451" max="8451" width="14.875" customWidth="1" style="83"/>
    <col min="8452" max="8452" width="14.375" customWidth="1" style="83"/>
    <col min="8453" max="8453" width="10.75" customWidth="1" style="83"/>
    <col min="8454" max="8705" width="9.0" style="83"/>
    <col min="8706" max="8706" width="40.375" customWidth="1" style="83"/>
    <col min="8707" max="8707" width="14.875" customWidth="1" style="83"/>
    <col min="8708" max="8708" width="14.375" customWidth="1" style="83"/>
    <col min="8709" max="8709" width="10.75" customWidth="1" style="83"/>
    <col min="8710" max="8961" width="9.0" style="83"/>
    <col min="8962" max="8962" width="40.375" customWidth="1" style="83"/>
    <col min="8963" max="8963" width="14.875" customWidth="1" style="83"/>
    <col min="8964" max="8964" width="14.375" customWidth="1" style="83"/>
    <col min="8965" max="8965" width="10.75" customWidth="1" style="83"/>
    <col min="8966" max="9217" width="9.0" style="83"/>
    <col min="9218" max="9218" width="40.375" customWidth="1" style="83"/>
    <col min="9219" max="9219" width="14.875" customWidth="1" style="83"/>
    <col min="9220" max="9220" width="14.375" customWidth="1" style="83"/>
    <col min="9221" max="9221" width="10.75" customWidth="1" style="83"/>
    <col min="9222" max="9473" width="9.0" style="83"/>
    <col min="9474" max="9474" width="40.375" customWidth="1" style="83"/>
    <col min="9475" max="9475" width="14.875" customWidth="1" style="83"/>
    <col min="9476" max="9476" width="14.375" customWidth="1" style="83"/>
    <col min="9477" max="9477" width="10.75" customWidth="1" style="83"/>
    <col min="9478" max="9729" width="9.0" style="83"/>
    <col min="9730" max="9730" width="40.375" customWidth="1" style="83"/>
    <col min="9731" max="9731" width="14.875" customWidth="1" style="83"/>
    <col min="9732" max="9732" width="14.375" customWidth="1" style="83"/>
    <col min="9733" max="9733" width="10.75" customWidth="1" style="83"/>
    <col min="9734" max="9985" width="9.0" style="83"/>
    <col min="9986" max="9986" width="40.375" customWidth="1" style="83"/>
    <col min="9987" max="9987" width="14.875" customWidth="1" style="83"/>
    <col min="9988" max="9988" width="14.375" customWidth="1" style="83"/>
    <col min="9989" max="9989" width="10.75" customWidth="1" style="83"/>
    <col min="9990" max="10241" width="9.0" style="83"/>
    <col min="10242" max="10242" width="40.375" customWidth="1" style="83"/>
    <col min="10243" max="10243" width="14.875" customWidth="1" style="83"/>
    <col min="10244" max="10244" width="14.375" customWidth="1" style="83"/>
    <col min="10245" max="10245" width="10.75" customWidth="1" style="83"/>
    <col min="10246" max="10497" width="9.0" style="83"/>
    <col min="10498" max="10498" width="40.375" customWidth="1" style="83"/>
    <col min="10499" max="10499" width="14.875" customWidth="1" style="83"/>
    <col min="10500" max="10500" width="14.375" customWidth="1" style="83"/>
    <col min="10501" max="10501" width="10.75" customWidth="1" style="83"/>
    <col min="10502" max="10753" width="9.0" style="83"/>
    <col min="10754" max="10754" width="40.375" customWidth="1" style="83"/>
    <col min="10755" max="10755" width="14.875" customWidth="1" style="83"/>
    <col min="10756" max="10756" width="14.375" customWidth="1" style="83"/>
    <col min="10757" max="10757" width="10.75" customWidth="1" style="83"/>
    <col min="10758" max="11009" width="9.0" style="83"/>
    <col min="11010" max="11010" width="40.375" customWidth="1" style="83"/>
    <col min="11011" max="11011" width="14.875" customWidth="1" style="83"/>
    <col min="11012" max="11012" width="14.375" customWidth="1" style="83"/>
    <col min="11013" max="11013" width="10.75" customWidth="1" style="83"/>
    <col min="11014" max="11265" width="9.0" style="83"/>
    <col min="11266" max="11266" width="40.375" customWidth="1" style="83"/>
    <col min="11267" max="11267" width="14.875" customWidth="1" style="83"/>
    <col min="11268" max="11268" width="14.375" customWidth="1" style="83"/>
    <col min="11269" max="11269" width="10.75" customWidth="1" style="83"/>
    <col min="11270" max="11521" width="9.0" style="83"/>
    <col min="11522" max="11522" width="40.375" customWidth="1" style="83"/>
    <col min="11523" max="11523" width="14.875" customWidth="1" style="83"/>
    <col min="11524" max="11524" width="14.375" customWidth="1" style="83"/>
    <col min="11525" max="11525" width="10.75" customWidth="1" style="83"/>
    <col min="11526" max="11777" width="9.0" style="83"/>
    <col min="11778" max="11778" width="40.375" customWidth="1" style="83"/>
    <col min="11779" max="11779" width="14.875" customWidth="1" style="83"/>
    <col min="11780" max="11780" width="14.375" customWidth="1" style="83"/>
    <col min="11781" max="11781" width="10.75" customWidth="1" style="83"/>
    <col min="11782" max="12033" width="9.0" style="83"/>
    <col min="12034" max="12034" width="40.375" customWidth="1" style="83"/>
    <col min="12035" max="12035" width="14.875" customWidth="1" style="83"/>
    <col min="12036" max="12036" width="14.375" customWidth="1" style="83"/>
    <col min="12037" max="12037" width="10.75" customWidth="1" style="83"/>
    <col min="12038" max="12289" width="9.0" style="83"/>
    <col min="12290" max="12290" width="40.375" customWidth="1" style="83"/>
    <col min="12291" max="12291" width="14.875" customWidth="1" style="83"/>
    <col min="12292" max="12292" width="14.375" customWidth="1" style="83"/>
    <col min="12293" max="12293" width="10.75" customWidth="1" style="83"/>
    <col min="12294" max="12545" width="9.0" style="83"/>
    <col min="12546" max="12546" width="40.375" customWidth="1" style="83"/>
    <col min="12547" max="12547" width="14.875" customWidth="1" style="83"/>
    <col min="12548" max="12548" width="14.375" customWidth="1" style="83"/>
    <col min="12549" max="12549" width="10.75" customWidth="1" style="83"/>
    <col min="12550" max="12801" width="9.0" style="83"/>
    <col min="12802" max="12802" width="40.375" customWidth="1" style="83"/>
    <col min="12803" max="12803" width="14.875" customWidth="1" style="83"/>
    <col min="12804" max="12804" width="14.375" customWidth="1" style="83"/>
    <col min="12805" max="12805" width="10.75" customWidth="1" style="83"/>
    <col min="12806" max="13057" width="9.0" style="83"/>
    <col min="13058" max="13058" width="40.375" customWidth="1" style="83"/>
    <col min="13059" max="13059" width="14.875" customWidth="1" style="83"/>
    <col min="13060" max="13060" width="14.375" customWidth="1" style="83"/>
    <col min="13061" max="13061" width="10.75" customWidth="1" style="83"/>
    <col min="13062" max="13313" width="9.0" style="83"/>
    <col min="13314" max="13314" width="40.375" customWidth="1" style="83"/>
    <col min="13315" max="13315" width="14.875" customWidth="1" style="83"/>
    <col min="13316" max="13316" width="14.375" customWidth="1" style="83"/>
    <col min="13317" max="13317" width="10.75" customWidth="1" style="83"/>
    <col min="13318" max="13569" width="9.0" style="83"/>
    <col min="13570" max="13570" width="40.375" customWidth="1" style="83"/>
    <col min="13571" max="13571" width="14.875" customWidth="1" style="83"/>
    <col min="13572" max="13572" width="14.375" customWidth="1" style="83"/>
    <col min="13573" max="13573" width="10.75" customWidth="1" style="83"/>
    <col min="13574" max="13825" width="9.0" style="83"/>
    <col min="13826" max="13826" width="40.375" customWidth="1" style="83"/>
    <col min="13827" max="13827" width="14.875" customWidth="1" style="83"/>
    <col min="13828" max="13828" width="14.375" customWidth="1" style="83"/>
    <col min="13829" max="13829" width="10.75" customWidth="1" style="83"/>
    <col min="13830" max="14081" width="9.0" style="83"/>
    <col min="14082" max="14082" width="40.375" customWidth="1" style="83"/>
    <col min="14083" max="14083" width="14.875" customWidth="1" style="83"/>
    <col min="14084" max="14084" width="14.375" customWidth="1" style="83"/>
    <col min="14085" max="14085" width="10.75" customWidth="1" style="83"/>
    <col min="14086" max="14337" width="9.0" style="83"/>
    <col min="14338" max="14338" width="40.375" customWidth="1" style="83"/>
    <col min="14339" max="14339" width="14.875" customWidth="1" style="83"/>
    <col min="14340" max="14340" width="14.375" customWidth="1" style="83"/>
    <col min="14341" max="14341" width="10.75" customWidth="1" style="83"/>
    <col min="14342" max="14593" width="9.0" style="83"/>
    <col min="14594" max="14594" width="40.375" customWidth="1" style="83"/>
    <col min="14595" max="14595" width="14.875" customWidth="1" style="83"/>
    <col min="14596" max="14596" width="14.375" customWidth="1" style="83"/>
    <col min="14597" max="14597" width="10.75" customWidth="1" style="83"/>
    <col min="14598" max="14849" width="9.0" style="83"/>
    <col min="14850" max="14850" width="40.375" customWidth="1" style="83"/>
    <col min="14851" max="14851" width="14.875" customWidth="1" style="83"/>
    <col min="14852" max="14852" width="14.375" customWidth="1" style="83"/>
    <col min="14853" max="14853" width="10.75" customWidth="1" style="83"/>
    <col min="14854" max="15105" width="9.0" style="83"/>
    <col min="15106" max="15106" width="40.375" customWidth="1" style="83"/>
    <col min="15107" max="15107" width="14.875" customWidth="1" style="83"/>
    <col min="15108" max="15108" width="14.375" customWidth="1" style="83"/>
    <col min="15109" max="15109" width="10.75" customWidth="1" style="83"/>
    <col min="15110" max="15361" width="9.0" style="83"/>
    <col min="15362" max="15362" width="40.375" customWidth="1" style="83"/>
    <col min="15363" max="15363" width="14.875" customWidth="1" style="83"/>
    <col min="15364" max="15364" width="14.375" customWidth="1" style="83"/>
    <col min="15365" max="15365" width="10.75" customWidth="1" style="83"/>
    <col min="15366" max="15617" width="9.0" style="83"/>
    <col min="15618" max="15618" width="40.375" customWidth="1" style="83"/>
    <col min="15619" max="15619" width="14.875" customWidth="1" style="83"/>
    <col min="15620" max="15620" width="14.375" customWidth="1" style="83"/>
    <col min="15621" max="15621" width="10.75" customWidth="1" style="83"/>
    <col min="15622" max="15873" width="9.0" style="83"/>
    <col min="15874" max="15874" width="40.375" customWidth="1" style="83"/>
    <col min="15875" max="15875" width="14.875" customWidth="1" style="83"/>
    <col min="15876" max="15876" width="14.375" customWidth="1" style="83"/>
    <col min="15877" max="15877" width="10.75" customWidth="1" style="83"/>
    <col min="15878" max="16129" width="9.0" style="83"/>
    <col min="16130" max="16130" width="40.375" customWidth="1" style="83"/>
    <col min="16131" max="16131" width="14.875" customWidth="1" style="83"/>
    <col min="16132" max="16132" width="14.375" customWidth="1" style="83"/>
    <col min="16133" max="16133" width="10.75" customWidth="1" style="83"/>
    <col min="16134" max="16384" width="9.0" style="83"/>
  </cols>
  <sheetData>
    <row r="1" spans="1:5" ht="23.25" customHeight="1" x14ac:dyDescent="0.15">
      <c r="A1" s="433" t="s">
        <v>1487</v>
      </c>
      <c r="B1" s="433"/>
      <c r="C1" s="433"/>
      <c r="D1" s="433"/>
      <c r="E1" s="433"/>
    </row>
    <row r="2" spans="1:5" ht="15.75" customHeight="1" x14ac:dyDescent="0.15">
      <c r="E2" s="123" t="s">
        <v>1044</v>
      </c>
    </row>
    <row r="3" spans="1:5" s="80" customFormat="1" ht="21.0" customHeight="1" x14ac:dyDescent="0.15">
      <c r="A3" s="61" t="s">
        <v>1247</v>
      </c>
      <c r="B3" s="61" t="s">
        <v>52</v>
      </c>
      <c r="C3" s="61" t="s">
        <v>2</v>
      </c>
      <c r="D3" s="61" t="s">
        <v>3</v>
      </c>
      <c r="E3" s="61" t="s">
        <v>1248</v>
      </c>
    </row>
    <row r="4" spans="1:5" s="80" customFormat="1" ht="21.0" customHeight="1" x14ac:dyDescent="0.15">
      <c r="A4" s="108">
        <v>1030102</v>
      </c>
      <c r="B4" s="108" t="s">
        <v>1249</v>
      </c>
      <c r="C4" s="124"/>
      <c r="D4" s="61"/>
      <c r="E4" s="61"/>
    </row>
    <row r="5" spans="1:5" s="80" customFormat="1" ht="21.0" customHeight="1" x14ac:dyDescent="0.15">
      <c r="A5" s="108">
        <v>1030106</v>
      </c>
      <c r="B5" s="108" t="s">
        <v>1250</v>
      </c>
      <c r="C5" s="124"/>
      <c r="D5" s="61"/>
      <c r="E5" s="61"/>
    </row>
    <row r="6" spans="1:5" s="80" customFormat="1" ht="21.0" customHeight="1" x14ac:dyDescent="0.15">
      <c r="A6" s="108">
        <v>1030110</v>
      </c>
      <c r="B6" s="108" t="s">
        <v>1251</v>
      </c>
      <c r="C6" s="124"/>
      <c r="D6" s="61"/>
      <c r="E6" s="61"/>
    </row>
    <row r="7" spans="1:5" s="80" customFormat="1" ht="21.0" customHeight="1" x14ac:dyDescent="0.15">
      <c r="A7" s="108">
        <v>1030112</v>
      </c>
      <c r="B7" s="108" t="s">
        <v>1252</v>
      </c>
      <c r="C7" s="124"/>
      <c r="D7" s="61"/>
      <c r="E7" s="61"/>
    </row>
    <row r="8" spans="1:5" s="80" customFormat="1" ht="21.0" customHeight="1" x14ac:dyDescent="0.15">
      <c r="A8" s="108">
        <v>1030115</v>
      </c>
      <c r="B8" s="108" t="s">
        <v>1253</v>
      </c>
      <c r="C8" s="124"/>
      <c r="D8" s="61"/>
      <c r="E8" s="61"/>
    </row>
    <row r="9" spans="1:5" s="80" customFormat="1" ht="21.0" customHeight="1" x14ac:dyDescent="0.15">
      <c r="A9" s="108">
        <v>1030119</v>
      </c>
      <c r="B9" s="108" t="s">
        <v>1488</v>
      </c>
      <c r="C9" s="124"/>
      <c r="D9" s="61"/>
      <c r="E9" s="61"/>
    </row>
    <row r="10" spans="1:5" s="80" customFormat="1" ht="21.0" customHeight="1" x14ac:dyDescent="0.15">
      <c r="A10" s="108">
        <v>1030121</v>
      </c>
      <c r="B10" s="108" t="s">
        <v>1254</v>
      </c>
      <c r="C10" s="124"/>
      <c r="D10" s="61"/>
      <c r="E10" s="61"/>
    </row>
    <row r="11" spans="1:5" s="80" customFormat="1" ht="21.0" customHeight="1" x14ac:dyDescent="0.15">
      <c r="A11" s="108">
        <v>1030129</v>
      </c>
      <c r="B11" s="108" t="s">
        <v>1255</v>
      </c>
      <c r="C11" s="124"/>
      <c r="D11" s="61"/>
      <c r="E11" s="61"/>
    </row>
    <row r="12" spans="1:5" s="80" customFormat="1" ht="21.0" customHeight="1" x14ac:dyDescent="0.15">
      <c r="A12" s="108">
        <v>1030144</v>
      </c>
      <c r="B12" s="108" t="s">
        <v>1489</v>
      </c>
      <c r="C12" s="124"/>
      <c r="D12" s="61"/>
      <c r="E12" s="61"/>
    </row>
    <row r="13" spans="1:5" s="80" customFormat="1" ht="21.0" customHeight="1" x14ac:dyDescent="0.15">
      <c r="A13" s="108">
        <v>1030146</v>
      </c>
      <c r="B13" s="108" t="s">
        <v>1256</v>
      </c>
      <c r="C13" s="124">
        <v>10159</v>
      </c>
      <c r="D13" s="124">
        <v>8900</v>
      </c>
      <c r="E13" s="125">
        <f>(D13-C13)/C13</f>
        <v>-0.12392952062210848</v>
      </c>
    </row>
    <row r="14" spans="1:5" s="80" customFormat="1" ht="21.0" customHeight="1" x14ac:dyDescent="0.15">
      <c r="A14" s="108">
        <v>1030147</v>
      </c>
      <c r="B14" s="108" t="s">
        <v>1257</v>
      </c>
      <c r="C14" s="124">
        <v>567</v>
      </c>
      <c r="D14" s="124">
        <v>600</v>
      </c>
      <c r="E14" s="125">
        <f>(D14-C14)/C14</f>
        <v>0.0582010582010582</v>
      </c>
    </row>
    <row r="15" spans="1:5" s="80" customFormat="1" ht="21.0" customHeight="1" x14ac:dyDescent="0.15">
      <c r="A15" s="108">
        <v>1030148</v>
      </c>
      <c r="B15" s="108" t="s">
        <v>1258</v>
      </c>
      <c r="C15" s="124">
        <v>79875</v>
      </c>
      <c r="D15" s="124">
        <v>175500</v>
      </c>
      <c r="E15" s="125">
        <f>(D15-C15)/C15</f>
        <v>1.1971830985915493</v>
      </c>
    </row>
    <row r="16" spans="1:5" s="80" customFormat="1" ht="21.0" customHeight="1" x14ac:dyDescent="0.15">
      <c r="A16" s="108">
        <v>1030149</v>
      </c>
      <c r="B16" s="108" t="s">
        <v>1259</v>
      </c>
      <c r="C16" s="124"/>
      <c r="D16" s="61"/>
      <c r="E16" s="61"/>
    </row>
    <row r="17" spans="1:5" s="80" customFormat="1" ht="21.0" customHeight="1" x14ac:dyDescent="0.15">
      <c r="A17" s="108">
        <v>1030150</v>
      </c>
      <c r="B17" s="108" t="s">
        <v>1260</v>
      </c>
      <c r="C17" s="124"/>
      <c r="D17" s="61"/>
      <c r="E17" s="61"/>
    </row>
    <row r="18" spans="1:5" s="80" customFormat="1" ht="21.0" customHeight="1" x14ac:dyDescent="0.15">
      <c r="A18" s="108">
        <v>1030152</v>
      </c>
      <c r="B18" s="108" t="s">
        <v>1261</v>
      </c>
      <c r="C18" s="124"/>
      <c r="D18" s="61"/>
      <c r="E18" s="61"/>
    </row>
    <row r="19" spans="1:5" s="80" customFormat="1" ht="21.0" customHeight="1" x14ac:dyDescent="0.15">
      <c r="A19" s="108">
        <v>1030153</v>
      </c>
      <c r="B19" s="108" t="s">
        <v>1262</v>
      </c>
      <c r="C19" s="124"/>
      <c r="D19" s="61"/>
      <c r="E19" s="61"/>
    </row>
    <row r="20" spans="1:5" s="80" customFormat="1" ht="21.0" customHeight="1" x14ac:dyDescent="0.15">
      <c r="A20" s="108">
        <v>1030154</v>
      </c>
      <c r="B20" s="108" t="s">
        <v>1263</v>
      </c>
      <c r="C20" s="124"/>
      <c r="D20" s="61"/>
      <c r="E20" s="61"/>
    </row>
    <row r="21" spans="1:5" s="80" customFormat="1" ht="21.0" customHeight="1" x14ac:dyDescent="0.15">
      <c r="A21" s="108">
        <v>1030155</v>
      </c>
      <c r="B21" s="108" t="s">
        <v>1264</v>
      </c>
      <c r="C21" s="124"/>
      <c r="D21" s="61"/>
      <c r="E21" s="61"/>
    </row>
    <row r="22" spans="1:5" s="80" customFormat="1" ht="21.0" customHeight="1" x14ac:dyDescent="0.15">
      <c r="A22" s="108">
        <v>1030156</v>
      </c>
      <c r="B22" s="108" t="s">
        <v>1265</v>
      </c>
      <c r="C22" s="124">
        <v>13293</v>
      </c>
      <c r="D22" s="124">
        <v>4000</v>
      </c>
      <c r="E22" s="125">
        <f>(D22-C22)/C22</f>
        <v>-0.6990897464831114</v>
      </c>
    </row>
    <row r="23" spans="1:5" s="80" customFormat="1" ht="21.0" customHeight="1" x14ac:dyDescent="0.15">
      <c r="A23" s="108">
        <v>1030157</v>
      </c>
      <c r="B23" s="108" t="s">
        <v>1266</v>
      </c>
      <c r="C23" s="124"/>
      <c r="D23" s="61"/>
      <c r="E23" s="61"/>
    </row>
    <row r="24" spans="1:5" s="80" customFormat="1" ht="21.0" customHeight="1" x14ac:dyDescent="0.15">
      <c r="A24" s="108">
        <v>1030158</v>
      </c>
      <c r="B24" s="108" t="s">
        <v>1267</v>
      </c>
      <c r="C24" s="124"/>
      <c r="D24" s="61"/>
      <c r="E24" s="61"/>
    </row>
    <row r="25" spans="1:5" s="80" customFormat="1" ht="21.0" customHeight="1" x14ac:dyDescent="0.15">
      <c r="A25" s="108">
        <v>1030159</v>
      </c>
      <c r="B25" s="108" t="s">
        <v>1268</v>
      </c>
      <c r="C25" s="124"/>
      <c r="D25" s="61"/>
      <c r="E25" s="61"/>
    </row>
    <row r="26" spans="1:5" s="80" customFormat="1" ht="21.0" customHeight="1" x14ac:dyDescent="0.15">
      <c r="A26" s="108">
        <v>1030166</v>
      </c>
      <c r="B26" s="108" t="s">
        <v>1269</v>
      </c>
      <c r="C26" s="124"/>
      <c r="D26" s="61"/>
      <c r="E26" s="61"/>
    </row>
    <row r="27" spans="1:5" s="80" customFormat="1" ht="21.0" customHeight="1" x14ac:dyDescent="0.15">
      <c r="A27" s="108">
        <v>1030168</v>
      </c>
      <c r="B27" s="108" t="s">
        <v>1270</v>
      </c>
      <c r="C27" s="124"/>
      <c r="D27" s="61"/>
      <c r="E27" s="61"/>
    </row>
    <row r="28" spans="1:5" s="80" customFormat="1" ht="21.0" customHeight="1" x14ac:dyDescent="0.15">
      <c r="A28" s="108">
        <v>1030171</v>
      </c>
      <c r="B28" s="108" t="s">
        <v>1271</v>
      </c>
      <c r="C28" s="124"/>
      <c r="D28" s="61"/>
      <c r="E28" s="61"/>
    </row>
    <row r="29" spans="1:5" s="80" customFormat="1" ht="21.0" customHeight="1" x14ac:dyDescent="0.15">
      <c r="A29" s="108">
        <v>1030175</v>
      </c>
      <c r="B29" s="108" t="s">
        <v>1272</v>
      </c>
      <c r="C29" s="124"/>
      <c r="D29" s="61"/>
      <c r="E29" s="61"/>
    </row>
    <row r="30" spans="1:5" s="80" customFormat="1" ht="21.0" customHeight="1" x14ac:dyDescent="0.15">
      <c r="A30" s="108">
        <v>1030178</v>
      </c>
      <c r="B30" s="108" t="s">
        <v>1273</v>
      </c>
      <c r="C30" s="124">
        <v>3040</v>
      </c>
      <c r="D30" s="124">
        <v>3500</v>
      </c>
      <c r="E30" s="125">
        <f>(D30-C30)/C30</f>
        <v>0.1513157894736842</v>
      </c>
    </row>
    <row r="31" spans="1:5" s="80" customFormat="1" ht="21.0" customHeight="1" x14ac:dyDescent="0.15">
      <c r="A31" s="108">
        <v>1030180</v>
      </c>
      <c r="B31" s="108" t="s">
        <v>1274</v>
      </c>
      <c r="C31" s="124"/>
      <c r="D31" s="61"/>
      <c r="E31" s="61"/>
    </row>
    <row r="32" spans="1:5" s="80" customFormat="1" ht="21.0" customHeight="1" x14ac:dyDescent="0.15">
      <c r="A32" s="108">
        <v>1030199</v>
      </c>
      <c r="B32" s="108" t="s">
        <v>1275</v>
      </c>
      <c r="C32" s="112">
        <v>0</v>
      </c>
      <c r="D32" s="63"/>
      <c r="E32" s="126"/>
    </row>
    <row r="33" spans="1:5" s="80" customFormat="1" ht="21.0" customHeight="1" x14ac:dyDescent="0.15">
      <c r="A33" s="127"/>
      <c r="B33" s="128" t="s">
        <v>1276</v>
      </c>
      <c r="C33" s="129">
        <f>SUM(C4:C32)</f>
        <v>106934</v>
      </c>
      <c r="D33" s="129">
        <f>SUM(D4:D32)</f>
        <v>192500</v>
      </c>
      <c r="E33" s="125">
        <f>(D33-C33)/C33</f>
        <v>0.800175809377747</v>
      </c>
    </row>
    <row r="34" spans="1:5" s="80" customFormat="1" ht="21.0" customHeight="1" x14ac:dyDescent="0.15">
      <c r="A34" s="91"/>
      <c r="B34" s="130" t="s">
        <v>1277</v>
      </c>
      <c r="C34" s="113">
        <f>C35+C36</f>
        <v>0</v>
      </c>
      <c r="D34" s="113">
        <f>D35+D36</f>
        <v>0</v>
      </c>
      <c r="E34" s="113">
        <f>E35+E36</f>
        <v>0</v>
      </c>
    </row>
    <row r="35" spans="1:5" s="80" customFormat="1" ht="21.0" customHeight="1" x14ac:dyDescent="0.15">
      <c r="A35" s="91"/>
      <c r="B35" s="131" t="s">
        <v>1278</v>
      </c>
      <c r="C35" s="113"/>
      <c r="D35" s="113"/>
      <c r="E35" s="112"/>
    </row>
    <row r="36" spans="1:5" s="80" customFormat="1" ht="21.0" customHeight="1" x14ac:dyDescent="0.15">
      <c r="A36" s="91"/>
      <c r="B36" s="131" t="s">
        <v>1279</v>
      </c>
      <c r="C36" s="113"/>
      <c r="D36" s="113"/>
      <c r="E36" s="112"/>
    </row>
    <row r="37" spans="1:5" s="80" customFormat="1" ht="21.0" customHeight="1" x14ac:dyDescent="0.15">
      <c r="A37" s="91"/>
      <c r="B37" s="132" t="s">
        <v>32</v>
      </c>
      <c r="C37" s="113">
        <f>C38</f>
        <v>0</v>
      </c>
      <c r="D37" s="113">
        <f>D38</f>
        <v>472</v>
      </c>
      <c r="E37" s="113">
        <f>E38</f>
        <v>0</v>
      </c>
    </row>
    <row r="38" spans="1:5" s="80" customFormat="1" ht="21.0" customHeight="1" x14ac:dyDescent="0.15">
      <c r="A38" s="91"/>
      <c r="B38" s="133" t="s">
        <v>1280</v>
      </c>
      <c r="C38" s="113">
        <f>C39+C40</f>
        <v>0</v>
      </c>
      <c r="D38" s="113">
        <f>D39+D40</f>
        <v>472</v>
      </c>
      <c r="E38" s="113">
        <f>E39+E40</f>
        <v>0</v>
      </c>
    </row>
    <row r="39" spans="1:5" s="80" customFormat="1" ht="21.0" customHeight="1" x14ac:dyDescent="0.15">
      <c r="A39" s="91"/>
      <c r="B39" s="131" t="s">
        <v>1281</v>
      </c>
      <c r="C39" s="91"/>
      <c r="D39" s="124">
        <v>472</v>
      </c>
      <c r="E39" s="112"/>
    </row>
    <row r="40" spans="1:5" s="80" customFormat="1" ht="21.0" customHeight="1" x14ac:dyDescent="0.15">
      <c r="A40" s="91"/>
      <c r="B40" s="131" t="s">
        <v>1282</v>
      </c>
      <c r="C40" s="91"/>
      <c r="D40" s="91"/>
      <c r="E40" s="112"/>
    </row>
    <row r="41" spans="1:5" s="80" customFormat="1" ht="21.0" customHeight="1" x14ac:dyDescent="0.15">
      <c r="A41" s="91"/>
      <c r="B41" s="134" t="s">
        <v>1283</v>
      </c>
      <c r="C41" s="135"/>
      <c r="D41" s="129"/>
      <c r="E41" s="113"/>
    </row>
    <row r="42" spans="1:5" s="80" customFormat="1" ht="21.0" customHeight="1" x14ac:dyDescent="0.15">
      <c r="A42" s="91"/>
      <c r="B42" s="134" t="s">
        <v>44</v>
      </c>
      <c r="C42" s="135"/>
      <c r="D42" s="135"/>
      <c r="E42" s="113"/>
    </row>
    <row r="43" spans="1:5" s="80" customFormat="1" ht="21.0" customHeight="1" x14ac:dyDescent="0.15">
      <c r="A43" s="91"/>
      <c r="B43" s="136" t="s">
        <v>1284</v>
      </c>
      <c r="C43" s="137"/>
      <c r="D43" s="137">
        <f>D33+D34+D37+D41+D42</f>
        <v>192972</v>
      </c>
      <c r="E43" s="137"/>
    </row>
    <row r="52" spans="4:4" x14ac:dyDescent="0.15">
      <c r="D52" s="100"/>
    </row>
  </sheetData>
  <mergeCells count="1">
    <mergeCell ref="A1:E1"/>
  </mergeCells>
  <phoneticPr fontId="0" type="noConversion"/>
  <pageMargins left="0.6999125161508876" right="0.6999125161508876" top="0.7499062639521802" bottom="0.7499062639521802" header="0.2999625102741512" footer="0.2999625102741512"/>
  <pageSetup paperSize="9"/>
  <extLst>
    <ext uri="{2D9387EB-5337-4D45-933B-B4D357D02E09}">
      <gutter val="0.0" pos="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259"/>
  <sheetViews>
    <sheetView zoomScaleNormal="100" topLeftCell="B151" workbookViewId="0">
      <selection activeCell="E151" activeCellId="0" sqref="E1:M1048576"/>
    </sheetView>
  </sheetViews>
  <sheetFormatPr defaultRowHeight="13.5" defaultColWidth="9.000137329101562" x14ac:dyDescent="0.15"/>
  <cols>
    <col min="1" max="1" width="0.0" customWidth="1" style="83" hidden="1"/>
    <col min="2" max="2" width="54.0" customWidth="1" style="83"/>
    <col min="3" max="3" width="13.625" customWidth="1" style="103"/>
    <col min="4" max="4" width="15.625" customWidth="1" style="83"/>
    <col min="5" max="5" width="9.0" style="83"/>
    <col min="6" max="6" width="9.375" customWidth="1" style="83"/>
    <col min="7" max="255" width="9.0" style="83"/>
    <col min="256" max="256" width="54.0" customWidth="1" style="83"/>
    <col min="257" max="257" width="12.25" customWidth="1" style="83"/>
    <col min="258" max="258" width="17.0" customWidth="1" style="83"/>
    <col min="259" max="511" width="9.0" style="83"/>
    <col min="512" max="512" width="54.0" customWidth="1" style="83"/>
    <col min="513" max="513" width="12.25" customWidth="1" style="83"/>
    <col min="514" max="514" width="17.0" customWidth="1" style="83"/>
    <col min="515" max="767" width="9.0" style="83"/>
    <col min="768" max="768" width="54.0" customWidth="1" style="83"/>
    <col min="769" max="769" width="12.25" customWidth="1" style="83"/>
    <col min="770" max="770" width="17.0" customWidth="1" style="83"/>
    <col min="771" max="1023" width="9.0" style="83"/>
    <col min="1024" max="1024" width="54.0" customWidth="1" style="83"/>
    <col min="1025" max="1025" width="12.25" customWidth="1" style="83"/>
    <col min="1026" max="1026" width="17.0" customWidth="1" style="83"/>
    <col min="1027" max="1279" width="9.0" style="83"/>
    <col min="1280" max="1280" width="54.0" customWidth="1" style="83"/>
    <col min="1281" max="1281" width="12.25" customWidth="1" style="83"/>
    <col min="1282" max="1282" width="17.0" customWidth="1" style="83"/>
    <col min="1283" max="1535" width="9.0" style="83"/>
    <col min="1536" max="1536" width="54.0" customWidth="1" style="83"/>
    <col min="1537" max="1537" width="12.25" customWidth="1" style="83"/>
    <col min="1538" max="1538" width="17.0" customWidth="1" style="83"/>
    <col min="1539" max="1791" width="9.0" style="83"/>
    <col min="1792" max="1792" width="54.0" customWidth="1" style="83"/>
    <col min="1793" max="1793" width="12.25" customWidth="1" style="83"/>
    <col min="1794" max="1794" width="17.0" customWidth="1" style="83"/>
    <col min="1795" max="2047" width="9.0" style="83"/>
    <col min="2048" max="2048" width="54.0" customWidth="1" style="83"/>
    <col min="2049" max="2049" width="12.25" customWidth="1" style="83"/>
    <col min="2050" max="2050" width="17.0" customWidth="1" style="83"/>
    <col min="2051" max="2303" width="9.0" style="83"/>
    <col min="2304" max="2304" width="54.0" customWidth="1" style="83"/>
    <col min="2305" max="2305" width="12.25" customWidth="1" style="83"/>
    <col min="2306" max="2306" width="17.0" customWidth="1" style="83"/>
    <col min="2307" max="2559" width="9.0" style="83"/>
    <col min="2560" max="2560" width="54.0" customWidth="1" style="83"/>
    <col min="2561" max="2561" width="12.25" customWidth="1" style="83"/>
    <col min="2562" max="2562" width="17.0" customWidth="1" style="83"/>
    <col min="2563" max="2815" width="9.0" style="83"/>
    <col min="2816" max="2816" width="54.0" customWidth="1" style="83"/>
    <col min="2817" max="2817" width="12.25" customWidth="1" style="83"/>
    <col min="2818" max="2818" width="17.0" customWidth="1" style="83"/>
    <col min="2819" max="3071" width="9.0" style="83"/>
    <col min="3072" max="3072" width="54.0" customWidth="1" style="83"/>
    <col min="3073" max="3073" width="12.25" customWidth="1" style="83"/>
    <col min="3074" max="3074" width="17.0" customWidth="1" style="83"/>
    <col min="3075" max="3327" width="9.0" style="83"/>
    <col min="3328" max="3328" width="54.0" customWidth="1" style="83"/>
    <col min="3329" max="3329" width="12.25" customWidth="1" style="83"/>
    <col min="3330" max="3330" width="17.0" customWidth="1" style="83"/>
    <col min="3331" max="3583" width="9.0" style="83"/>
    <col min="3584" max="3584" width="54.0" customWidth="1" style="83"/>
    <col min="3585" max="3585" width="12.25" customWidth="1" style="83"/>
    <col min="3586" max="3586" width="17.0" customWidth="1" style="83"/>
    <col min="3587" max="3839" width="9.0" style="83"/>
    <col min="3840" max="3840" width="54.0" customWidth="1" style="83"/>
    <col min="3841" max="3841" width="12.25" customWidth="1" style="83"/>
    <col min="3842" max="3842" width="17.0" customWidth="1" style="83"/>
    <col min="3843" max="4095" width="9.0" style="83"/>
    <col min="4096" max="4096" width="54.0" customWidth="1" style="83"/>
    <col min="4097" max="4097" width="12.25" customWidth="1" style="83"/>
    <col min="4098" max="4098" width="17.0" customWidth="1" style="83"/>
    <col min="4099" max="4351" width="9.0" style="83"/>
    <col min="4352" max="4352" width="54.0" customWidth="1" style="83"/>
    <col min="4353" max="4353" width="12.25" customWidth="1" style="83"/>
    <col min="4354" max="4354" width="17.0" customWidth="1" style="83"/>
    <col min="4355" max="4607" width="9.0" style="83"/>
    <col min="4608" max="4608" width="54.0" customWidth="1" style="83"/>
    <col min="4609" max="4609" width="12.25" customWidth="1" style="83"/>
    <col min="4610" max="4610" width="17.0" customWidth="1" style="83"/>
    <col min="4611" max="4863" width="9.0" style="83"/>
    <col min="4864" max="4864" width="54.0" customWidth="1" style="83"/>
    <col min="4865" max="4865" width="12.25" customWidth="1" style="83"/>
    <col min="4866" max="4866" width="17.0" customWidth="1" style="83"/>
    <col min="4867" max="5119" width="9.0" style="83"/>
    <col min="5120" max="5120" width="54.0" customWidth="1" style="83"/>
    <col min="5121" max="5121" width="12.25" customWidth="1" style="83"/>
    <col min="5122" max="5122" width="17.0" customWidth="1" style="83"/>
    <col min="5123" max="5375" width="9.0" style="83"/>
    <col min="5376" max="5376" width="54.0" customWidth="1" style="83"/>
    <col min="5377" max="5377" width="12.25" customWidth="1" style="83"/>
    <col min="5378" max="5378" width="17.0" customWidth="1" style="83"/>
    <col min="5379" max="5631" width="9.0" style="83"/>
    <col min="5632" max="5632" width="54.0" customWidth="1" style="83"/>
    <col min="5633" max="5633" width="12.25" customWidth="1" style="83"/>
    <col min="5634" max="5634" width="17.0" customWidth="1" style="83"/>
    <col min="5635" max="5887" width="9.0" style="83"/>
    <col min="5888" max="5888" width="54.0" customWidth="1" style="83"/>
    <col min="5889" max="5889" width="12.25" customWidth="1" style="83"/>
    <col min="5890" max="5890" width="17.0" customWidth="1" style="83"/>
    <col min="5891" max="6143" width="9.0" style="83"/>
    <col min="6144" max="6144" width="54.0" customWidth="1" style="83"/>
    <col min="6145" max="6145" width="12.25" customWidth="1" style="83"/>
    <col min="6146" max="6146" width="17.0" customWidth="1" style="83"/>
    <col min="6147" max="6399" width="9.0" style="83"/>
    <col min="6400" max="6400" width="54.0" customWidth="1" style="83"/>
    <col min="6401" max="6401" width="12.25" customWidth="1" style="83"/>
    <col min="6402" max="6402" width="17.0" customWidth="1" style="83"/>
    <col min="6403" max="6655" width="9.0" style="83"/>
    <col min="6656" max="6656" width="54.0" customWidth="1" style="83"/>
    <col min="6657" max="6657" width="12.25" customWidth="1" style="83"/>
    <col min="6658" max="6658" width="17.0" customWidth="1" style="83"/>
    <col min="6659" max="6911" width="9.0" style="83"/>
    <col min="6912" max="6912" width="54.0" customWidth="1" style="83"/>
    <col min="6913" max="6913" width="12.25" customWidth="1" style="83"/>
    <col min="6914" max="6914" width="17.0" customWidth="1" style="83"/>
    <col min="6915" max="7167" width="9.0" style="83"/>
    <col min="7168" max="7168" width="54.0" customWidth="1" style="83"/>
    <col min="7169" max="7169" width="12.25" customWidth="1" style="83"/>
    <col min="7170" max="7170" width="17.0" customWidth="1" style="83"/>
    <col min="7171" max="7423" width="9.0" style="83"/>
    <col min="7424" max="7424" width="54.0" customWidth="1" style="83"/>
    <col min="7425" max="7425" width="12.25" customWidth="1" style="83"/>
    <col min="7426" max="7426" width="17.0" customWidth="1" style="83"/>
    <col min="7427" max="7679" width="9.0" style="83"/>
    <col min="7680" max="7680" width="54.0" customWidth="1" style="83"/>
    <col min="7681" max="7681" width="12.25" customWidth="1" style="83"/>
    <col min="7682" max="7682" width="17.0" customWidth="1" style="83"/>
    <col min="7683" max="7935" width="9.0" style="83"/>
    <col min="7936" max="7936" width="54.0" customWidth="1" style="83"/>
    <col min="7937" max="7937" width="12.25" customWidth="1" style="83"/>
    <col min="7938" max="7938" width="17.0" customWidth="1" style="83"/>
    <col min="7939" max="8191" width="9.0" style="83"/>
    <col min="8192" max="8192" width="54.0" customWidth="1" style="83"/>
    <col min="8193" max="8193" width="12.25" customWidth="1" style="83"/>
    <col min="8194" max="8194" width="17.0" customWidth="1" style="83"/>
    <col min="8195" max="8447" width="9.0" style="83"/>
    <col min="8448" max="8448" width="54.0" customWidth="1" style="83"/>
    <col min="8449" max="8449" width="12.25" customWidth="1" style="83"/>
    <col min="8450" max="8450" width="17.0" customWidth="1" style="83"/>
    <col min="8451" max="8703" width="9.0" style="83"/>
    <col min="8704" max="8704" width="54.0" customWidth="1" style="83"/>
    <col min="8705" max="8705" width="12.25" customWidth="1" style="83"/>
    <col min="8706" max="8706" width="17.0" customWidth="1" style="83"/>
    <col min="8707" max="8959" width="9.0" style="83"/>
    <col min="8960" max="8960" width="54.0" customWidth="1" style="83"/>
    <col min="8961" max="8961" width="12.25" customWidth="1" style="83"/>
    <col min="8962" max="8962" width="17.0" customWidth="1" style="83"/>
    <col min="8963" max="9215" width="9.0" style="83"/>
    <col min="9216" max="9216" width="54.0" customWidth="1" style="83"/>
    <col min="9217" max="9217" width="12.25" customWidth="1" style="83"/>
    <col min="9218" max="9218" width="17.0" customWidth="1" style="83"/>
    <col min="9219" max="9471" width="9.0" style="83"/>
    <col min="9472" max="9472" width="54.0" customWidth="1" style="83"/>
    <col min="9473" max="9473" width="12.25" customWidth="1" style="83"/>
    <col min="9474" max="9474" width="17.0" customWidth="1" style="83"/>
    <col min="9475" max="9727" width="9.0" style="83"/>
    <col min="9728" max="9728" width="54.0" customWidth="1" style="83"/>
    <col min="9729" max="9729" width="12.25" customWidth="1" style="83"/>
    <col min="9730" max="9730" width="17.0" customWidth="1" style="83"/>
    <col min="9731" max="9983" width="9.0" style="83"/>
    <col min="9984" max="9984" width="54.0" customWidth="1" style="83"/>
    <col min="9985" max="9985" width="12.25" customWidth="1" style="83"/>
    <col min="9986" max="9986" width="17.0" customWidth="1" style="83"/>
    <col min="9987" max="10239" width="9.0" style="83"/>
    <col min="10240" max="10240" width="54.0" customWidth="1" style="83"/>
    <col min="10241" max="10241" width="12.25" customWidth="1" style="83"/>
    <col min="10242" max="10242" width="17.0" customWidth="1" style="83"/>
    <col min="10243" max="10495" width="9.0" style="83"/>
    <col min="10496" max="10496" width="54.0" customWidth="1" style="83"/>
    <col min="10497" max="10497" width="12.25" customWidth="1" style="83"/>
    <col min="10498" max="10498" width="17.0" customWidth="1" style="83"/>
    <col min="10499" max="10751" width="9.0" style="83"/>
    <col min="10752" max="10752" width="54.0" customWidth="1" style="83"/>
    <col min="10753" max="10753" width="12.25" customWidth="1" style="83"/>
    <col min="10754" max="10754" width="17.0" customWidth="1" style="83"/>
    <col min="10755" max="11007" width="9.0" style="83"/>
    <col min="11008" max="11008" width="54.0" customWidth="1" style="83"/>
    <col min="11009" max="11009" width="12.25" customWidth="1" style="83"/>
    <col min="11010" max="11010" width="17.0" customWidth="1" style="83"/>
    <col min="11011" max="11263" width="9.0" style="83"/>
    <col min="11264" max="11264" width="54.0" customWidth="1" style="83"/>
    <col min="11265" max="11265" width="12.25" customWidth="1" style="83"/>
    <col min="11266" max="11266" width="17.0" customWidth="1" style="83"/>
    <col min="11267" max="11519" width="9.0" style="83"/>
    <col min="11520" max="11520" width="54.0" customWidth="1" style="83"/>
    <col min="11521" max="11521" width="12.25" customWidth="1" style="83"/>
    <col min="11522" max="11522" width="17.0" customWidth="1" style="83"/>
    <col min="11523" max="11775" width="9.0" style="83"/>
    <col min="11776" max="11776" width="54.0" customWidth="1" style="83"/>
    <col min="11777" max="11777" width="12.25" customWidth="1" style="83"/>
    <col min="11778" max="11778" width="17.0" customWidth="1" style="83"/>
    <col min="11779" max="12031" width="9.0" style="83"/>
    <col min="12032" max="12032" width="54.0" customWidth="1" style="83"/>
    <col min="12033" max="12033" width="12.25" customWidth="1" style="83"/>
    <col min="12034" max="12034" width="17.0" customWidth="1" style="83"/>
    <col min="12035" max="12287" width="9.0" style="83"/>
    <col min="12288" max="12288" width="54.0" customWidth="1" style="83"/>
    <col min="12289" max="12289" width="12.25" customWidth="1" style="83"/>
    <col min="12290" max="12290" width="17.0" customWidth="1" style="83"/>
    <col min="12291" max="12543" width="9.0" style="83"/>
    <col min="12544" max="12544" width="54.0" customWidth="1" style="83"/>
    <col min="12545" max="12545" width="12.25" customWidth="1" style="83"/>
    <col min="12546" max="12546" width="17.0" customWidth="1" style="83"/>
    <col min="12547" max="12799" width="9.0" style="83"/>
    <col min="12800" max="12800" width="54.0" customWidth="1" style="83"/>
    <col min="12801" max="12801" width="12.25" customWidth="1" style="83"/>
    <col min="12802" max="12802" width="17.0" customWidth="1" style="83"/>
    <col min="12803" max="13055" width="9.0" style="83"/>
    <col min="13056" max="13056" width="54.0" customWidth="1" style="83"/>
    <col min="13057" max="13057" width="12.25" customWidth="1" style="83"/>
    <col min="13058" max="13058" width="17.0" customWidth="1" style="83"/>
    <col min="13059" max="13311" width="9.0" style="83"/>
    <col min="13312" max="13312" width="54.0" customWidth="1" style="83"/>
    <col min="13313" max="13313" width="12.25" customWidth="1" style="83"/>
    <col min="13314" max="13314" width="17.0" customWidth="1" style="83"/>
    <col min="13315" max="13567" width="9.0" style="83"/>
    <col min="13568" max="13568" width="54.0" customWidth="1" style="83"/>
    <col min="13569" max="13569" width="12.25" customWidth="1" style="83"/>
    <col min="13570" max="13570" width="17.0" customWidth="1" style="83"/>
    <col min="13571" max="13823" width="9.0" style="83"/>
    <col min="13824" max="13824" width="54.0" customWidth="1" style="83"/>
    <col min="13825" max="13825" width="12.25" customWidth="1" style="83"/>
    <col min="13826" max="13826" width="17.0" customWidth="1" style="83"/>
    <col min="13827" max="14079" width="9.0" style="83"/>
    <col min="14080" max="14080" width="54.0" customWidth="1" style="83"/>
    <col min="14081" max="14081" width="12.25" customWidth="1" style="83"/>
    <col min="14082" max="14082" width="17.0" customWidth="1" style="83"/>
    <col min="14083" max="14335" width="9.0" style="83"/>
    <col min="14336" max="14336" width="54.0" customWidth="1" style="83"/>
    <col min="14337" max="14337" width="12.25" customWidth="1" style="83"/>
    <col min="14338" max="14338" width="17.0" customWidth="1" style="83"/>
    <col min="14339" max="14591" width="9.0" style="83"/>
    <col min="14592" max="14592" width="54.0" customWidth="1" style="83"/>
    <col min="14593" max="14593" width="12.25" customWidth="1" style="83"/>
    <col min="14594" max="14594" width="17.0" customWidth="1" style="83"/>
    <col min="14595" max="14847" width="9.0" style="83"/>
    <col min="14848" max="14848" width="54.0" customWidth="1" style="83"/>
    <col min="14849" max="14849" width="12.25" customWidth="1" style="83"/>
    <col min="14850" max="14850" width="17.0" customWidth="1" style="83"/>
    <col min="14851" max="15103" width="9.0" style="83"/>
    <col min="15104" max="15104" width="54.0" customWidth="1" style="83"/>
    <col min="15105" max="15105" width="12.25" customWidth="1" style="83"/>
    <col min="15106" max="15106" width="17.0" customWidth="1" style="83"/>
    <col min="15107" max="15359" width="9.0" style="83"/>
    <col min="15360" max="15360" width="54.0" customWidth="1" style="83"/>
    <col min="15361" max="15361" width="12.25" customWidth="1" style="83"/>
    <col min="15362" max="15362" width="17.0" customWidth="1" style="83"/>
    <col min="15363" max="15615" width="9.0" style="83"/>
    <col min="15616" max="15616" width="54.0" customWidth="1" style="83"/>
    <col min="15617" max="15617" width="12.25" customWidth="1" style="83"/>
    <col min="15618" max="15618" width="17.0" customWidth="1" style="83"/>
    <col min="15619" max="15871" width="9.0" style="83"/>
    <col min="15872" max="15872" width="54.0" customWidth="1" style="83"/>
    <col min="15873" max="15873" width="12.25" customWidth="1" style="83"/>
    <col min="15874" max="15874" width="17.0" customWidth="1" style="83"/>
    <col min="15875" max="16127" width="9.0" style="83"/>
    <col min="16128" max="16128" width="54.0" customWidth="1" style="83"/>
    <col min="16129" max="16129" width="12.25" customWidth="1" style="83"/>
    <col min="16130" max="16130" width="17.0" customWidth="1" style="83"/>
    <col min="16131" max="16384" width="9.0" style="83"/>
  </cols>
  <sheetData>
    <row r="1" spans="1:4" ht="17.25" customHeight="1" x14ac:dyDescent="0.15">
      <c r="B1" s="418" t="s">
        <v>1490</v>
      </c>
      <c r="C1" s="418"/>
      <c r="D1" s="418"/>
    </row>
    <row r="2" spans="1:4" ht="21.75" customHeight="1" x14ac:dyDescent="0.15">
      <c r="D2" s="104" t="s">
        <v>1044</v>
      </c>
    </row>
    <row r="3" spans="1:4" ht="17.25" customHeight="1" x14ac:dyDescent="0.15">
      <c r="A3" s="434" t="s">
        <v>1247</v>
      </c>
      <c r="B3" s="434" t="s">
        <v>52</v>
      </c>
      <c r="C3" s="438" t="s">
        <v>3</v>
      </c>
      <c r="D3" s="105"/>
    </row>
    <row r="4" spans="1:4" s="101" customFormat="1" ht="33.0" customHeight="1" x14ac:dyDescent="0.15">
      <c r="A4" s="434"/>
      <c r="B4" s="434"/>
      <c r="C4" s="437"/>
      <c r="D4" s="107" t="s">
        <v>54</v>
      </c>
    </row>
    <row r="5" spans="1:4" s="101" customFormat="1" ht="17.25" customHeight="1" x14ac:dyDescent="0.15">
      <c r="A5" s="108">
        <v>206</v>
      </c>
      <c r="B5" s="109" t="s">
        <v>312</v>
      </c>
      <c r="C5" s="110"/>
      <c r="D5" s="63"/>
    </row>
    <row r="6" spans="1:4" s="101" customFormat="1" ht="17.25" customHeight="1" x14ac:dyDescent="0.15">
      <c r="A6" s="108">
        <v>20610</v>
      </c>
      <c r="B6" s="111" t="s">
        <v>1286</v>
      </c>
      <c r="C6" s="110"/>
      <c r="D6" s="63"/>
    </row>
    <row r="7" spans="1:4" s="101" customFormat="1" ht="17.25" customHeight="1" x14ac:dyDescent="0.15">
      <c r="A7" s="108">
        <v>2061001</v>
      </c>
      <c r="B7" s="111" t="s">
        <v>1287</v>
      </c>
      <c r="C7" s="110"/>
      <c r="D7" s="63"/>
    </row>
    <row r="8" spans="1:4" s="101" customFormat="1" ht="17.25" customHeight="1" x14ac:dyDescent="0.15">
      <c r="A8" s="108">
        <v>2061002</v>
      </c>
      <c r="B8" s="111" t="s">
        <v>1288</v>
      </c>
      <c r="C8" s="110"/>
      <c r="D8" s="63"/>
    </row>
    <row r="9" spans="1:4" s="101" customFormat="1" ht="17.25" customHeight="1" x14ac:dyDescent="0.15">
      <c r="A9" s="108">
        <v>2061003</v>
      </c>
      <c r="B9" s="111" t="s">
        <v>1289</v>
      </c>
      <c r="C9" s="110"/>
      <c r="D9" s="63"/>
    </row>
    <row r="10" spans="1:4" s="101" customFormat="1" ht="17.25" customHeight="1" x14ac:dyDescent="0.15">
      <c r="A10" s="108">
        <v>2061004</v>
      </c>
      <c r="B10" s="111" t="s">
        <v>1290</v>
      </c>
      <c r="C10" s="110"/>
      <c r="D10" s="63"/>
    </row>
    <row r="11" spans="1:4" s="101" customFormat="1" ht="17.25" customHeight="1" x14ac:dyDescent="0.15">
      <c r="A11" s="108">
        <v>2061005</v>
      </c>
      <c r="B11" s="111" t="s">
        <v>1291</v>
      </c>
      <c r="C11" s="110"/>
      <c r="D11" s="63"/>
    </row>
    <row r="12" spans="1:4" s="101" customFormat="1" ht="17.25" customHeight="1" x14ac:dyDescent="0.15">
      <c r="A12" s="108">
        <v>2061099</v>
      </c>
      <c r="B12" s="111" t="s">
        <v>1292</v>
      </c>
      <c r="C12" s="110"/>
      <c r="D12" s="63"/>
    </row>
    <row r="13" spans="1:4" s="101" customFormat="1" ht="17.25" customHeight="1" x14ac:dyDescent="0.15">
      <c r="A13" s="108">
        <v>207</v>
      </c>
      <c r="B13" s="109" t="s">
        <v>359</v>
      </c>
      <c r="C13" s="110"/>
      <c r="D13" s="63"/>
    </row>
    <row r="14" spans="1:4" s="101" customFormat="1" ht="17.25" customHeight="1" x14ac:dyDescent="0.15">
      <c r="A14" s="108">
        <v>20707</v>
      </c>
      <c r="B14" s="111" t="s">
        <v>1293</v>
      </c>
      <c r="C14" s="110"/>
      <c r="D14" s="63"/>
    </row>
    <row r="15" spans="1:4" s="101" customFormat="1" ht="17.25" customHeight="1" x14ac:dyDescent="0.15">
      <c r="A15" s="108">
        <v>2070701</v>
      </c>
      <c r="B15" s="111" t="s">
        <v>1294</v>
      </c>
      <c r="C15" s="110"/>
      <c r="D15" s="63"/>
    </row>
    <row r="16" spans="1:4" s="101" customFormat="1" ht="17.25" customHeight="1" x14ac:dyDescent="0.15">
      <c r="A16" s="108">
        <v>2070702</v>
      </c>
      <c r="B16" s="111" t="s">
        <v>1295</v>
      </c>
      <c r="C16" s="110"/>
      <c r="D16" s="63"/>
    </row>
    <row r="17" spans="1:4" s="101" customFormat="1" ht="17.25" customHeight="1" x14ac:dyDescent="0.15">
      <c r="A17" s="108">
        <v>2070703</v>
      </c>
      <c r="B17" s="111" t="s">
        <v>1296</v>
      </c>
      <c r="C17" s="110"/>
      <c r="D17" s="87"/>
    </row>
    <row r="18" spans="1:4" s="101" customFormat="1" ht="17.25" customHeight="1" x14ac:dyDescent="0.15">
      <c r="A18" s="108">
        <v>2070799</v>
      </c>
      <c r="B18" s="111" t="s">
        <v>1297</v>
      </c>
      <c r="C18" s="110"/>
      <c r="D18" s="63"/>
    </row>
    <row r="19" spans="1:4" s="101" customFormat="1" ht="17.25" customHeight="1" x14ac:dyDescent="0.15">
      <c r="A19" s="108">
        <v>20709</v>
      </c>
      <c r="B19" s="111" t="s">
        <v>1298</v>
      </c>
      <c r="C19" s="110"/>
      <c r="D19" s="63"/>
    </row>
    <row r="20" spans="1:4" s="101" customFormat="1" ht="17.25" customHeight="1" x14ac:dyDescent="0.15">
      <c r="A20" s="108">
        <v>2070901</v>
      </c>
      <c r="B20" s="111" t="s">
        <v>1299</v>
      </c>
      <c r="C20" s="110"/>
      <c r="D20" s="87"/>
    </row>
    <row r="21" spans="1:4" s="101" customFormat="1" ht="17.25" customHeight="1" x14ac:dyDescent="0.15">
      <c r="A21" s="108">
        <v>2070902</v>
      </c>
      <c r="B21" s="111" t="s">
        <v>1300</v>
      </c>
      <c r="C21" s="110"/>
      <c r="D21" s="63"/>
    </row>
    <row r="22" spans="1:4" s="101" customFormat="1" ht="17.25" customHeight="1" x14ac:dyDescent="0.15">
      <c r="A22" s="108">
        <v>2070903</v>
      </c>
      <c r="B22" s="111" t="s">
        <v>1301</v>
      </c>
      <c r="C22" s="110"/>
      <c r="D22" s="63"/>
    </row>
    <row r="23" spans="1:4" s="101" customFormat="1" ht="17.25" customHeight="1" x14ac:dyDescent="0.15">
      <c r="A23" s="108">
        <v>2070904</v>
      </c>
      <c r="B23" s="111" t="s">
        <v>1302</v>
      </c>
      <c r="C23" s="110"/>
      <c r="D23" s="63"/>
    </row>
    <row r="24" spans="1:4" s="101" customFormat="1" ht="17.25" customHeight="1" x14ac:dyDescent="0.15">
      <c r="A24" s="108">
        <v>2070999</v>
      </c>
      <c r="B24" s="111" t="s">
        <v>1303</v>
      </c>
      <c r="C24" s="110"/>
      <c r="D24" s="63"/>
    </row>
    <row r="25" spans="1:4" s="101" customFormat="1" ht="17.25" customHeight="1" x14ac:dyDescent="0.15">
      <c r="A25" s="108">
        <v>20710</v>
      </c>
      <c r="B25" s="111" t="s">
        <v>1304</v>
      </c>
      <c r="C25" s="110"/>
      <c r="D25" s="63"/>
    </row>
    <row r="26" spans="1:4" s="101" customFormat="1" ht="17.25" customHeight="1" x14ac:dyDescent="0.15">
      <c r="A26" s="108">
        <v>2071001</v>
      </c>
      <c r="B26" s="111" t="s">
        <v>1305</v>
      </c>
      <c r="C26" s="110"/>
      <c r="D26" s="63"/>
    </row>
    <row r="27" spans="1:4" s="101" customFormat="1" ht="17.25" customHeight="1" x14ac:dyDescent="0.15">
      <c r="A27" s="108">
        <v>2071099</v>
      </c>
      <c r="B27" s="111" t="s">
        <v>1306</v>
      </c>
      <c r="C27" s="110"/>
      <c r="D27" s="63"/>
    </row>
    <row r="28" spans="1:4" s="101" customFormat="1" ht="17.25" customHeight="1" x14ac:dyDescent="0.15">
      <c r="A28" s="108">
        <v>208</v>
      </c>
      <c r="B28" s="109" t="s">
        <v>401</v>
      </c>
      <c r="C28" s="110">
        <v>112</v>
      </c>
      <c r="D28" s="63"/>
    </row>
    <row r="29" spans="1:4" s="101" customFormat="1" ht="17.25" customHeight="1" x14ac:dyDescent="0.15">
      <c r="A29" s="108">
        <v>20822</v>
      </c>
      <c r="B29" s="111" t="s">
        <v>1307</v>
      </c>
      <c r="C29" s="110">
        <v>112</v>
      </c>
      <c r="D29" s="63"/>
    </row>
    <row r="30" spans="1:4" s="101" customFormat="1" ht="17.25" customHeight="1" x14ac:dyDescent="0.15">
      <c r="A30" s="108">
        <v>2082201</v>
      </c>
      <c r="B30" s="111" t="s">
        <v>1308</v>
      </c>
      <c r="C30" s="110">
        <v>112</v>
      </c>
      <c r="D30" s="63">
        <v>112</v>
      </c>
    </row>
    <row r="31" spans="1:4" s="101" customFormat="1" ht="17.25" customHeight="1" x14ac:dyDescent="0.15">
      <c r="A31" s="108">
        <v>2082202</v>
      </c>
      <c r="B31" s="111" t="s">
        <v>1309</v>
      </c>
      <c r="C31" s="110"/>
      <c r="D31" s="63"/>
    </row>
    <row r="32" spans="1:4" s="101" customFormat="1" ht="17.25" customHeight="1" x14ac:dyDescent="0.15">
      <c r="A32" s="108">
        <v>2082299</v>
      </c>
      <c r="B32" s="111" t="s">
        <v>1310</v>
      </c>
      <c r="C32" s="110"/>
      <c r="D32" s="63"/>
    </row>
    <row r="33" spans="1:4" s="101" customFormat="1" ht="17.25" customHeight="1" x14ac:dyDescent="0.15">
      <c r="A33" s="108">
        <v>20823</v>
      </c>
      <c r="B33" s="111" t="s">
        <v>1311</v>
      </c>
      <c r="C33" s="110"/>
      <c r="D33" s="63"/>
    </row>
    <row r="34" spans="1:4" s="101" customFormat="1" ht="17.25" customHeight="1" x14ac:dyDescent="0.15">
      <c r="A34" s="108">
        <v>2082301</v>
      </c>
      <c r="B34" s="111" t="s">
        <v>1308</v>
      </c>
      <c r="C34" s="110"/>
      <c r="D34" s="63"/>
    </row>
    <row r="35" spans="1:4" s="101" customFormat="1" ht="17.25" customHeight="1" x14ac:dyDescent="0.15">
      <c r="A35" s="108">
        <v>2082302</v>
      </c>
      <c r="B35" s="111" t="s">
        <v>1309</v>
      </c>
      <c r="C35" s="110"/>
      <c r="D35" s="63"/>
    </row>
    <row r="36" spans="1:4" s="101" customFormat="1" ht="17.25" customHeight="1" x14ac:dyDescent="0.15">
      <c r="A36" s="108">
        <v>2082399</v>
      </c>
      <c r="B36" s="111" t="s">
        <v>1312</v>
      </c>
      <c r="C36" s="110"/>
      <c r="D36" s="63"/>
    </row>
    <row r="37" spans="1:4" s="101" customFormat="1" ht="17.25" customHeight="1" x14ac:dyDescent="0.15">
      <c r="A37" s="108">
        <v>20829</v>
      </c>
      <c r="B37" s="111" t="s">
        <v>1313</v>
      </c>
      <c r="C37" s="110"/>
      <c r="D37" s="63"/>
    </row>
    <row r="38" spans="1:4" s="101" customFormat="1" ht="17.25" customHeight="1" x14ac:dyDescent="0.15">
      <c r="A38" s="108">
        <v>2082901</v>
      </c>
      <c r="B38" s="111" t="s">
        <v>1309</v>
      </c>
      <c r="C38" s="110"/>
      <c r="D38" s="63"/>
    </row>
    <row r="39" spans="1:4" s="101" customFormat="1" ht="17.25" customHeight="1" x14ac:dyDescent="0.15">
      <c r="A39" s="108">
        <v>2082999</v>
      </c>
      <c r="B39" s="111" t="s">
        <v>1314</v>
      </c>
      <c r="C39" s="110"/>
      <c r="D39" s="63"/>
    </row>
    <row r="40" spans="1:4" s="101" customFormat="1" ht="17.25" customHeight="1" x14ac:dyDescent="0.15">
      <c r="A40" s="108">
        <v>211</v>
      </c>
      <c r="B40" s="109" t="s">
        <v>568</v>
      </c>
      <c r="C40" s="110"/>
      <c r="D40" s="63"/>
    </row>
    <row r="41" spans="1:4" s="101" customFormat="1" ht="17.25" customHeight="1" x14ac:dyDescent="0.15">
      <c r="A41" s="108">
        <v>21160</v>
      </c>
      <c r="B41" s="111" t="s">
        <v>1315</v>
      </c>
      <c r="C41" s="110"/>
      <c r="D41" s="63"/>
    </row>
    <row r="42" spans="1:4" s="101" customFormat="1" ht="17.25" customHeight="1" x14ac:dyDescent="0.15">
      <c r="A42" s="108">
        <v>2116001</v>
      </c>
      <c r="B42" s="111" t="s">
        <v>1316</v>
      </c>
      <c r="C42" s="110"/>
      <c r="D42" s="63"/>
    </row>
    <row r="43" spans="1:4" s="101" customFormat="1" ht="17.25" customHeight="1" x14ac:dyDescent="0.15">
      <c r="A43" s="108">
        <v>2116002</v>
      </c>
      <c r="B43" s="111" t="s">
        <v>1317</v>
      </c>
      <c r="C43" s="110"/>
      <c r="D43" s="63"/>
    </row>
    <row r="44" spans="1:4" s="101" customFormat="1" ht="17.25" customHeight="1" x14ac:dyDescent="0.15">
      <c r="A44" s="108">
        <v>2116003</v>
      </c>
      <c r="B44" s="111" t="s">
        <v>1318</v>
      </c>
      <c r="C44" s="110"/>
      <c r="D44" s="63"/>
    </row>
    <row r="45" spans="1:4" s="101" customFormat="1" ht="17.25" customHeight="1" x14ac:dyDescent="0.15">
      <c r="A45" s="108">
        <v>2116099</v>
      </c>
      <c r="B45" s="111" t="s">
        <v>1319</v>
      </c>
      <c r="C45" s="110"/>
      <c r="D45" s="63"/>
    </row>
    <row r="46" spans="1:4" s="101" customFormat="1" ht="17.25" customHeight="1" x14ac:dyDescent="0.15">
      <c r="A46" s="108">
        <v>21161</v>
      </c>
      <c r="B46" s="111" t="s">
        <v>1320</v>
      </c>
      <c r="C46" s="110"/>
      <c r="D46" s="63"/>
    </row>
    <row r="47" spans="1:4" s="101" customFormat="1" ht="17.25" customHeight="1" x14ac:dyDescent="0.15">
      <c r="A47" s="108">
        <v>2116101</v>
      </c>
      <c r="B47" s="111" t="s">
        <v>1321</v>
      </c>
      <c r="C47" s="110"/>
      <c r="D47" s="63"/>
    </row>
    <row r="48" spans="1:4" s="101" customFormat="1" ht="17.25" customHeight="1" x14ac:dyDescent="0.15">
      <c r="A48" s="108">
        <v>2116102</v>
      </c>
      <c r="B48" s="111" t="s">
        <v>1322</v>
      </c>
      <c r="C48" s="110"/>
      <c r="D48" s="63"/>
    </row>
    <row r="49" spans="1:4" s="101" customFormat="1" ht="17.25" customHeight="1" x14ac:dyDescent="0.15">
      <c r="A49" s="108">
        <v>2116103</v>
      </c>
      <c r="B49" s="111" t="s">
        <v>1323</v>
      </c>
      <c r="C49" s="110"/>
      <c r="D49" s="63"/>
    </row>
    <row r="50" spans="1:4" s="101" customFormat="1" ht="17.25" customHeight="1" x14ac:dyDescent="0.15">
      <c r="A50" s="108">
        <v>2116104</v>
      </c>
      <c r="B50" s="111" t="s">
        <v>1324</v>
      </c>
      <c r="C50" s="110"/>
      <c r="D50" s="63"/>
    </row>
    <row r="51" spans="1:4" s="101" customFormat="1" ht="17.25" customHeight="1" x14ac:dyDescent="0.15">
      <c r="A51" s="108">
        <v>212</v>
      </c>
      <c r="B51" s="109" t="s">
        <v>633</v>
      </c>
      <c r="C51" s="110">
        <f>C52+C65+C69+C70+C76+C80+C84+C88+C94</f>
        <v>141254</v>
      </c>
      <c r="D51" s="63"/>
    </row>
    <row r="52" spans="1:4" s="101" customFormat="1" ht="17.25" customHeight="1" x14ac:dyDescent="0.15">
      <c r="A52" s="108">
        <v>21208</v>
      </c>
      <c r="B52" s="111" t="s">
        <v>1325</v>
      </c>
      <c r="C52" s="110">
        <f>C54</f>
        <v>124254</v>
      </c>
      <c r="D52" s="63"/>
    </row>
    <row r="53" spans="1:4" s="101" customFormat="1" ht="17.25" customHeight="1" x14ac:dyDescent="0.15">
      <c r="A53" s="108">
        <v>2120801</v>
      </c>
      <c r="B53" s="111" t="s">
        <v>1326</v>
      </c>
      <c r="C53" s="110"/>
      <c r="D53" s="63"/>
    </row>
    <row r="54" spans="1:4" s="101" customFormat="1" ht="17.25" customHeight="1" x14ac:dyDescent="0.15">
      <c r="A54" s="108">
        <v>2120802</v>
      </c>
      <c r="B54" s="111" t="s">
        <v>1327</v>
      </c>
      <c r="C54" s="110">
        <v>124254</v>
      </c>
      <c r="D54" s="63"/>
    </row>
    <row r="55" spans="1:4" s="101" customFormat="1" ht="17.25" customHeight="1" x14ac:dyDescent="0.15">
      <c r="A55" s="108">
        <v>2120803</v>
      </c>
      <c r="B55" s="111" t="s">
        <v>1328</v>
      </c>
      <c r="C55" s="110"/>
      <c r="D55" s="63"/>
    </row>
    <row r="56" spans="1:4" s="101" customFormat="1" ht="17.25" customHeight="1" x14ac:dyDescent="0.15">
      <c r="A56" s="108">
        <v>2120804</v>
      </c>
      <c r="B56" s="111" t="s">
        <v>1329</v>
      </c>
      <c r="C56" s="110"/>
      <c r="D56" s="63"/>
    </row>
    <row r="57" spans="1:4" s="101" customFormat="1" ht="17.25" customHeight="1" x14ac:dyDescent="0.15">
      <c r="A57" s="108">
        <v>2120805</v>
      </c>
      <c r="B57" s="111" t="s">
        <v>1330</v>
      </c>
      <c r="C57" s="110"/>
      <c r="D57" s="63"/>
    </row>
    <row r="58" spans="1:4" s="101" customFormat="1" ht="17.25" customHeight="1" x14ac:dyDescent="0.15">
      <c r="A58" s="108">
        <v>2120806</v>
      </c>
      <c r="B58" s="111" t="s">
        <v>1331</v>
      </c>
      <c r="C58" s="110"/>
      <c r="D58" s="63"/>
    </row>
    <row r="59" spans="1:4" s="101" customFormat="1" ht="17.25" customHeight="1" x14ac:dyDescent="0.15">
      <c r="A59" s="108">
        <v>2120807</v>
      </c>
      <c r="B59" s="111" t="s">
        <v>1332</v>
      </c>
      <c r="C59" s="110"/>
      <c r="D59" s="63"/>
    </row>
    <row r="60" spans="1:4" s="101" customFormat="1" ht="17.25" customHeight="1" x14ac:dyDescent="0.15">
      <c r="A60" s="108">
        <v>2120809</v>
      </c>
      <c r="B60" s="111" t="s">
        <v>1333</v>
      </c>
      <c r="C60" s="110"/>
      <c r="D60" s="63"/>
    </row>
    <row r="61" spans="1:4" s="101" customFormat="1" ht="17.25" customHeight="1" x14ac:dyDescent="0.15">
      <c r="A61" s="108">
        <v>2120810</v>
      </c>
      <c r="B61" s="111" t="s">
        <v>1334</v>
      </c>
      <c r="C61" s="110"/>
      <c r="D61" s="63"/>
    </row>
    <row r="62" spans="1:4" s="101" customFormat="1" ht="17.25" customHeight="1" x14ac:dyDescent="0.15">
      <c r="A62" s="108">
        <v>2120811</v>
      </c>
      <c r="B62" s="111" t="s">
        <v>1335</v>
      </c>
      <c r="C62" s="110"/>
      <c r="D62" s="63"/>
    </row>
    <row r="63" spans="1:4" s="101" customFormat="1" ht="17.25" customHeight="1" x14ac:dyDescent="0.15">
      <c r="A63" s="108">
        <v>2120813</v>
      </c>
      <c r="B63" s="111" t="s">
        <v>922</v>
      </c>
      <c r="C63" s="110"/>
      <c r="D63" s="63"/>
    </row>
    <row r="64" spans="1:4" s="101" customFormat="1" ht="17.25" customHeight="1" x14ac:dyDescent="0.15">
      <c r="A64" s="108">
        <v>2120899</v>
      </c>
      <c r="B64" s="111" t="s">
        <v>1336</v>
      </c>
      <c r="C64" s="110"/>
      <c r="D64" s="63"/>
    </row>
    <row r="65" spans="1:4" s="101" customFormat="1" ht="17.25" customHeight="1" x14ac:dyDescent="0.15">
      <c r="A65" s="108">
        <v>21210</v>
      </c>
      <c r="B65" s="111" t="s">
        <v>1337</v>
      </c>
      <c r="C65" s="110">
        <v>8900</v>
      </c>
      <c r="D65" s="63"/>
    </row>
    <row r="66" spans="1:4" s="101" customFormat="1" ht="17.25" customHeight="1" x14ac:dyDescent="0.15">
      <c r="A66" s="108">
        <v>2121001</v>
      </c>
      <c r="B66" s="111" t="s">
        <v>1326</v>
      </c>
      <c r="C66" s="110"/>
      <c r="D66" s="63"/>
    </row>
    <row r="67" spans="1:4" s="101" customFormat="1" ht="17.25" customHeight="1" x14ac:dyDescent="0.15">
      <c r="A67" s="108">
        <v>2121002</v>
      </c>
      <c r="B67" s="111" t="s">
        <v>1327</v>
      </c>
      <c r="C67" s="110">
        <v>8900</v>
      </c>
      <c r="D67" s="63"/>
    </row>
    <row r="68" spans="1:4" s="101" customFormat="1" ht="17.25" customHeight="1" x14ac:dyDescent="0.15">
      <c r="A68" s="108">
        <v>2121099</v>
      </c>
      <c r="B68" s="111" t="s">
        <v>1338</v>
      </c>
      <c r="C68" s="110"/>
      <c r="D68" s="63"/>
    </row>
    <row r="69" spans="1:4" s="101" customFormat="1" ht="17.25" customHeight="1" x14ac:dyDescent="0.15">
      <c r="A69" s="108">
        <v>21211</v>
      </c>
      <c r="B69" s="111" t="s">
        <v>1339</v>
      </c>
      <c r="C69" s="110">
        <v>600</v>
      </c>
      <c r="D69" s="63"/>
    </row>
    <row r="70" spans="1:4" s="101" customFormat="1" ht="17.25" customHeight="1" x14ac:dyDescent="0.15">
      <c r="A70" s="108">
        <v>21213</v>
      </c>
      <c r="B70" s="111" t="s">
        <v>1340</v>
      </c>
      <c r="C70" s="110">
        <v>4000</v>
      </c>
      <c r="D70" s="63"/>
    </row>
    <row r="71" spans="1:4" s="101" customFormat="1" ht="17.25" customHeight="1" x14ac:dyDescent="0.15">
      <c r="A71" s="108">
        <v>2121301</v>
      </c>
      <c r="B71" s="111" t="s">
        <v>1341</v>
      </c>
      <c r="C71" s="110"/>
      <c r="D71" s="63"/>
    </row>
    <row r="72" spans="1:4" s="101" customFormat="1" ht="17.25" customHeight="1" x14ac:dyDescent="0.15">
      <c r="A72" s="108">
        <v>2121302</v>
      </c>
      <c r="B72" s="111" t="s">
        <v>1342</v>
      </c>
      <c r="C72" s="110"/>
      <c r="D72" s="63"/>
    </row>
    <row r="73" spans="1:4" s="101" customFormat="1" ht="17.25" customHeight="1" x14ac:dyDescent="0.15">
      <c r="A73" s="108">
        <v>2121303</v>
      </c>
      <c r="B73" s="111" t="s">
        <v>1343</v>
      </c>
      <c r="C73" s="110"/>
      <c r="D73" s="63"/>
    </row>
    <row r="74" spans="1:4" s="101" customFormat="1" ht="17.25" customHeight="1" x14ac:dyDescent="0.15">
      <c r="A74" s="108">
        <v>2121304</v>
      </c>
      <c r="B74" s="111" t="s">
        <v>1344</v>
      </c>
      <c r="C74" s="110"/>
      <c r="D74" s="63"/>
    </row>
    <row r="75" spans="1:4" s="101" customFormat="1" ht="17.25" customHeight="1" x14ac:dyDescent="0.15">
      <c r="A75" s="108">
        <v>2121399</v>
      </c>
      <c r="B75" s="111" t="s">
        <v>1345</v>
      </c>
      <c r="C75" s="110">
        <v>4000</v>
      </c>
      <c r="D75" s="63"/>
    </row>
    <row r="76" spans="1:4" s="101" customFormat="1" ht="17.25" customHeight="1" x14ac:dyDescent="0.15">
      <c r="A76" s="108">
        <v>21214</v>
      </c>
      <c r="B76" s="111" t="s">
        <v>1346</v>
      </c>
      <c r="C76" s="110"/>
      <c r="D76" s="63"/>
    </row>
    <row r="77" spans="1:4" s="101" customFormat="1" ht="17.25" customHeight="1" x14ac:dyDescent="0.15">
      <c r="A77" s="108">
        <v>2121401</v>
      </c>
      <c r="B77" s="111" t="s">
        <v>1347</v>
      </c>
      <c r="C77" s="110"/>
      <c r="D77" s="63"/>
    </row>
    <row r="78" spans="1:4" s="101" customFormat="1" ht="17.25" customHeight="1" x14ac:dyDescent="0.15">
      <c r="A78" s="108">
        <v>2121402</v>
      </c>
      <c r="B78" s="111" t="s">
        <v>1348</v>
      </c>
      <c r="C78" s="110"/>
      <c r="D78" s="63"/>
    </row>
    <row r="79" spans="1:4" s="101" customFormat="1" ht="17.25" customHeight="1" x14ac:dyDescent="0.15">
      <c r="A79" s="108">
        <v>2121499</v>
      </c>
      <c r="B79" s="111" t="s">
        <v>1349</v>
      </c>
      <c r="C79" s="110"/>
      <c r="D79" s="63"/>
    </row>
    <row r="80" spans="1:4" s="101" customFormat="1" ht="17.25" customHeight="1" x14ac:dyDescent="0.15">
      <c r="A80" s="108">
        <v>21215</v>
      </c>
      <c r="B80" s="111" t="s">
        <v>1350</v>
      </c>
      <c r="C80" s="110"/>
      <c r="D80" s="63"/>
    </row>
    <row r="81" spans="1:4" s="101" customFormat="1" ht="17.25" customHeight="1" x14ac:dyDescent="0.15">
      <c r="A81" s="108">
        <v>2121501</v>
      </c>
      <c r="B81" s="111" t="s">
        <v>1326</v>
      </c>
      <c r="C81" s="110"/>
      <c r="D81" s="63"/>
    </row>
    <row r="82" spans="1:4" s="101" customFormat="1" ht="17.25" customHeight="1" x14ac:dyDescent="0.15">
      <c r="A82" s="108">
        <v>2121502</v>
      </c>
      <c r="B82" s="111" t="s">
        <v>1327</v>
      </c>
      <c r="C82" s="110"/>
      <c r="D82" s="63"/>
    </row>
    <row r="83" spans="1:4" s="101" customFormat="1" ht="17.25" customHeight="1" x14ac:dyDescent="0.15">
      <c r="A83" s="108">
        <v>2121599</v>
      </c>
      <c r="B83" s="111" t="s">
        <v>1351</v>
      </c>
      <c r="C83" s="110"/>
      <c r="D83" s="63"/>
    </row>
    <row r="84" spans="1:4" s="101" customFormat="1" ht="17.25" customHeight="1" x14ac:dyDescent="0.15">
      <c r="A84" s="108">
        <v>21216</v>
      </c>
      <c r="B84" s="111" t="s">
        <v>1352</v>
      </c>
      <c r="C84" s="110"/>
      <c r="D84" s="63"/>
    </row>
    <row r="85" spans="1:4" s="101" customFormat="1" ht="17.25" customHeight="1" x14ac:dyDescent="0.15">
      <c r="A85" s="108">
        <v>2121601</v>
      </c>
      <c r="B85" s="111" t="s">
        <v>1326</v>
      </c>
      <c r="C85" s="110"/>
      <c r="D85" s="63"/>
    </row>
    <row r="86" spans="1:4" s="101" customFormat="1" ht="17.25" customHeight="1" x14ac:dyDescent="0.15">
      <c r="A86" s="108">
        <v>2121602</v>
      </c>
      <c r="B86" s="111" t="s">
        <v>1327</v>
      </c>
      <c r="C86" s="110"/>
      <c r="D86" s="63"/>
    </row>
    <row r="87" spans="1:4" s="101" customFormat="1" ht="17.25" customHeight="1" x14ac:dyDescent="0.15">
      <c r="A87" s="108">
        <v>2121699</v>
      </c>
      <c r="B87" s="111" t="s">
        <v>1353</v>
      </c>
      <c r="C87" s="110"/>
      <c r="D87" s="87"/>
    </row>
    <row r="88" spans="1:4" s="101" customFormat="1" ht="17.25" customHeight="1" x14ac:dyDescent="0.15">
      <c r="A88" s="108">
        <v>21217</v>
      </c>
      <c r="B88" s="111" t="s">
        <v>1354</v>
      </c>
      <c r="C88" s="110"/>
      <c r="D88" s="112"/>
    </row>
    <row r="89" spans="1:4" s="101" customFormat="1" ht="17.25" customHeight="1" x14ac:dyDescent="0.15">
      <c r="A89" s="108">
        <v>2121701</v>
      </c>
      <c r="B89" s="111" t="s">
        <v>1341</v>
      </c>
      <c r="C89" s="110"/>
      <c r="D89" s="112"/>
    </row>
    <row r="90" spans="1:4" s="101" customFormat="1" ht="17.25" customHeight="1" x14ac:dyDescent="0.15">
      <c r="A90" s="108">
        <v>2121702</v>
      </c>
      <c r="B90" s="111" t="s">
        <v>1342</v>
      </c>
      <c r="C90" s="110"/>
      <c r="D90" s="112"/>
    </row>
    <row r="91" spans="1:4" s="101" customFormat="1" ht="17.25" customHeight="1" x14ac:dyDescent="0.15">
      <c r="A91" s="108">
        <v>2121703</v>
      </c>
      <c r="B91" s="111" t="s">
        <v>1343</v>
      </c>
      <c r="C91" s="110"/>
      <c r="D91" s="112"/>
    </row>
    <row r="92" spans="1:4" s="101" customFormat="1" ht="17.25" customHeight="1" x14ac:dyDescent="0.15">
      <c r="A92" s="108">
        <v>2121704</v>
      </c>
      <c r="B92" s="111" t="s">
        <v>1344</v>
      </c>
      <c r="C92" s="110"/>
      <c r="D92" s="112"/>
    </row>
    <row r="93" spans="1:4" s="101" customFormat="1" ht="17.25" customHeight="1" x14ac:dyDescent="0.15">
      <c r="A93" s="108">
        <v>2121799</v>
      </c>
      <c r="B93" s="111" t="s">
        <v>1355</v>
      </c>
      <c r="C93" s="110"/>
      <c r="D93" s="112"/>
    </row>
    <row r="94" spans="1:4" s="101" customFormat="1" ht="17.25" customHeight="1" x14ac:dyDescent="0.15">
      <c r="A94" s="108">
        <v>21218</v>
      </c>
      <c r="B94" s="111" t="s">
        <v>1356</v>
      </c>
      <c r="C94" s="110">
        <v>3500</v>
      </c>
      <c r="D94" s="112"/>
    </row>
    <row r="95" spans="1:4" s="101" customFormat="1" ht="17.25" customHeight="1" x14ac:dyDescent="0.15">
      <c r="A95" s="108">
        <v>2121801</v>
      </c>
      <c r="B95" s="111" t="s">
        <v>1347</v>
      </c>
      <c r="C95" s="110"/>
      <c r="D95" s="112"/>
    </row>
    <row r="96" spans="1:4" s="101" customFormat="1" ht="17.25" customHeight="1" x14ac:dyDescent="0.15">
      <c r="A96" s="108">
        <v>2121899</v>
      </c>
      <c r="B96" s="111" t="s">
        <v>1357</v>
      </c>
      <c r="C96" s="110">
        <v>3500</v>
      </c>
      <c r="D96" s="112"/>
    </row>
    <row r="97" spans="1:4" s="101" customFormat="1" ht="17.25" customHeight="1" x14ac:dyDescent="0.15">
      <c r="A97" s="108">
        <v>213</v>
      </c>
      <c r="B97" s="109" t="s">
        <v>649</v>
      </c>
      <c r="C97" s="110">
        <v>360</v>
      </c>
      <c r="D97" s="112"/>
    </row>
    <row r="98" spans="1:4" s="101" customFormat="1" ht="17.25" customHeight="1" x14ac:dyDescent="0.15">
      <c r="A98" s="108">
        <v>21366</v>
      </c>
      <c r="B98" s="111" t="s">
        <v>1358</v>
      </c>
      <c r="C98" s="110">
        <v>360</v>
      </c>
      <c r="D98" s="112"/>
    </row>
    <row r="99" spans="1:4" s="101" customFormat="1" ht="17.25" customHeight="1" x14ac:dyDescent="0.15">
      <c r="A99" s="108">
        <v>2136601</v>
      </c>
      <c r="B99" s="111" t="s">
        <v>1309</v>
      </c>
      <c r="C99" s="110"/>
      <c r="D99" s="112"/>
    </row>
    <row r="100" spans="1:4" s="101" customFormat="1" ht="17.25" customHeight="1" x14ac:dyDescent="0.15">
      <c r="A100" s="108">
        <v>2136602</v>
      </c>
      <c r="B100" s="111" t="s">
        <v>1359</v>
      </c>
      <c r="C100" s="110"/>
      <c r="D100" s="112"/>
    </row>
    <row r="101" spans="1:4" s="101" customFormat="1" ht="17.25" customHeight="1" x14ac:dyDescent="0.15">
      <c r="A101" s="108">
        <v>2136603</v>
      </c>
      <c r="B101" s="111" t="s">
        <v>1360</v>
      </c>
      <c r="C101" s="110"/>
      <c r="D101" s="112"/>
    </row>
    <row r="102" spans="1:4" s="101" customFormat="1" ht="17.25" customHeight="1" x14ac:dyDescent="0.15">
      <c r="A102" s="108">
        <v>2136699</v>
      </c>
      <c r="B102" s="111" t="s">
        <v>1361</v>
      </c>
      <c r="C102" s="110">
        <v>360</v>
      </c>
      <c r="D102" s="112">
        <v>360</v>
      </c>
    </row>
    <row r="103" spans="1:4" s="101" customFormat="1" ht="17.25" customHeight="1" x14ac:dyDescent="0.15">
      <c r="A103" s="108">
        <v>21367</v>
      </c>
      <c r="B103" s="111" t="s">
        <v>1362</v>
      </c>
      <c r="C103" s="110"/>
      <c r="D103" s="112"/>
    </row>
    <row r="104" spans="1:4" s="101" customFormat="1" ht="17.25" customHeight="1" x14ac:dyDescent="0.15">
      <c r="A104" s="108">
        <v>2136701</v>
      </c>
      <c r="B104" s="111" t="s">
        <v>1309</v>
      </c>
      <c r="C104" s="110"/>
      <c r="D104" s="112"/>
    </row>
    <row r="105" spans="1:4" s="101" customFormat="1" ht="17.25" customHeight="1" x14ac:dyDescent="0.15">
      <c r="A105" s="108">
        <v>2136702</v>
      </c>
      <c r="B105" s="111" t="s">
        <v>1359</v>
      </c>
      <c r="C105" s="110"/>
      <c r="D105" s="112"/>
    </row>
    <row r="106" spans="1:4" s="101" customFormat="1" ht="17.25" customHeight="1" x14ac:dyDescent="0.15">
      <c r="A106" s="108">
        <v>2136703</v>
      </c>
      <c r="B106" s="111" t="s">
        <v>1363</v>
      </c>
      <c r="C106" s="110"/>
      <c r="D106" s="113"/>
    </row>
    <row r="107" spans="1:4" s="101" customFormat="1" ht="17.25" customHeight="1" x14ac:dyDescent="0.15">
      <c r="A107" s="108">
        <v>2136799</v>
      </c>
      <c r="B107" s="111" t="s">
        <v>1364</v>
      </c>
      <c r="C107" s="110"/>
      <c r="D107" s="112"/>
    </row>
    <row r="108" spans="1:4" s="101" customFormat="1" ht="17.25" customHeight="1" x14ac:dyDescent="0.15">
      <c r="A108" s="108">
        <v>21369</v>
      </c>
      <c r="B108" s="111" t="s">
        <v>1365</v>
      </c>
      <c r="C108" s="110"/>
      <c r="D108" s="112"/>
    </row>
    <row r="109" spans="1:4" s="101" customFormat="1" ht="17.25" customHeight="1" x14ac:dyDescent="0.15">
      <c r="A109" s="108">
        <v>2136901</v>
      </c>
      <c r="B109" s="111" t="s">
        <v>715</v>
      </c>
      <c r="C109" s="110"/>
      <c r="D109" s="112"/>
    </row>
    <row r="110" spans="1:4" s="101" customFormat="1" ht="17.25" customHeight="1" x14ac:dyDescent="0.15">
      <c r="A110" s="108">
        <v>2136902</v>
      </c>
      <c r="B110" s="111" t="s">
        <v>1366</v>
      </c>
      <c r="C110" s="110"/>
      <c r="D110" s="112"/>
    </row>
    <row r="111" spans="1:4" s="101" customFormat="1" ht="17.25" customHeight="1" x14ac:dyDescent="0.15">
      <c r="A111" s="108">
        <v>2136903</v>
      </c>
      <c r="B111" s="111" t="s">
        <v>1367</v>
      </c>
      <c r="C111" s="110"/>
      <c r="D111" s="112"/>
    </row>
    <row r="112" spans="1:4" s="101" customFormat="1" ht="17.25" customHeight="1" x14ac:dyDescent="0.15">
      <c r="A112" s="108">
        <v>2136999</v>
      </c>
      <c r="B112" s="111" t="s">
        <v>1368</v>
      </c>
      <c r="C112" s="110"/>
      <c r="D112" s="112"/>
    </row>
    <row r="113" spans="1:4" s="101" customFormat="1" ht="17.25" customHeight="1" x14ac:dyDescent="0.15">
      <c r="A113" s="108">
        <v>21370</v>
      </c>
      <c r="B113" s="111" t="s">
        <v>1369</v>
      </c>
      <c r="C113" s="110"/>
      <c r="D113" s="112"/>
    </row>
    <row r="114" spans="1:4" s="101" customFormat="1" ht="17.25" customHeight="1" x14ac:dyDescent="0.15">
      <c r="A114" s="108">
        <v>2137001</v>
      </c>
      <c r="B114" s="111" t="s">
        <v>1309</v>
      </c>
      <c r="C114" s="110"/>
      <c r="D114" s="112"/>
    </row>
    <row r="115" spans="1:4" s="101" customFormat="1" ht="17.25" customHeight="1" x14ac:dyDescent="0.15">
      <c r="A115" s="108">
        <v>2137099</v>
      </c>
      <c r="B115" s="111" t="s">
        <v>1370</v>
      </c>
      <c r="C115" s="110"/>
      <c r="D115" s="112"/>
    </row>
    <row r="116" spans="1:4" s="101" customFormat="1" ht="17.25" customHeight="1" x14ac:dyDescent="0.15">
      <c r="A116" s="108">
        <v>21371</v>
      </c>
      <c r="B116" s="111" t="s">
        <v>1371</v>
      </c>
      <c r="C116" s="110"/>
      <c r="D116" s="112"/>
    </row>
    <row r="117" spans="1:4" s="101" customFormat="1" ht="17.25" customHeight="1" x14ac:dyDescent="0.15">
      <c r="A117" s="108">
        <v>2137101</v>
      </c>
      <c r="B117" s="111" t="s">
        <v>715</v>
      </c>
      <c r="C117" s="110"/>
      <c r="D117" s="112"/>
    </row>
    <row r="118" spans="1:4" s="101" customFormat="1" ht="17.25" customHeight="1" x14ac:dyDescent="0.15">
      <c r="A118" s="108">
        <v>2137102</v>
      </c>
      <c r="B118" s="111" t="s">
        <v>1366</v>
      </c>
      <c r="C118" s="110"/>
      <c r="D118" s="112"/>
    </row>
    <row r="119" spans="1:4" s="101" customFormat="1" ht="17.25" customHeight="1" x14ac:dyDescent="0.15">
      <c r="A119" s="108">
        <v>2137103</v>
      </c>
      <c r="B119" s="111" t="s">
        <v>1367</v>
      </c>
      <c r="C119" s="110"/>
      <c r="D119" s="112"/>
    </row>
    <row r="120" spans="1:4" s="101" customFormat="1" ht="17.25" customHeight="1" x14ac:dyDescent="0.15">
      <c r="A120" s="108">
        <v>2137199</v>
      </c>
      <c r="B120" s="111" t="s">
        <v>1372</v>
      </c>
      <c r="C120" s="110"/>
      <c r="D120" s="112"/>
    </row>
    <row r="121" spans="1:4" s="101" customFormat="1" ht="17.25" customHeight="1" x14ac:dyDescent="0.15">
      <c r="A121" s="108">
        <v>214</v>
      </c>
      <c r="B121" s="109" t="s">
        <v>746</v>
      </c>
      <c r="C121" s="110"/>
      <c r="D121" s="112"/>
    </row>
    <row r="122" spans="1:4" s="101" customFormat="1" ht="17.25" customHeight="1" x14ac:dyDescent="0.15">
      <c r="A122" s="108">
        <v>21460</v>
      </c>
      <c r="B122" s="111" t="s">
        <v>1373</v>
      </c>
      <c r="C122" s="110"/>
      <c r="D122" s="112"/>
    </row>
    <row r="123" spans="1:4" s="101" customFormat="1" ht="17.25" customHeight="1" x14ac:dyDescent="0.15">
      <c r="A123" s="108">
        <v>2146001</v>
      </c>
      <c r="B123" s="111" t="s">
        <v>748</v>
      </c>
      <c r="C123" s="110"/>
      <c r="D123" s="112"/>
    </row>
    <row r="124" spans="1:4" s="101" customFormat="1" ht="17.25" customHeight="1" x14ac:dyDescent="0.15">
      <c r="A124" s="108">
        <v>2146002</v>
      </c>
      <c r="B124" s="111" t="s">
        <v>749</v>
      </c>
      <c r="C124" s="110"/>
      <c r="D124" s="112"/>
    </row>
    <row r="125" spans="1:4" s="101" customFormat="1" ht="17.25" customHeight="1" x14ac:dyDescent="0.15">
      <c r="A125" s="108">
        <v>2146003</v>
      </c>
      <c r="B125" s="111" t="s">
        <v>1374</v>
      </c>
      <c r="C125" s="110"/>
      <c r="D125" s="113"/>
    </row>
    <row r="126" spans="1:4" s="101" customFormat="1" ht="17.25" customHeight="1" x14ac:dyDescent="0.15">
      <c r="A126" s="108">
        <v>2146099</v>
      </c>
      <c r="B126" s="111" t="s">
        <v>1375</v>
      </c>
      <c r="C126" s="110"/>
      <c r="D126" s="112"/>
    </row>
    <row r="127" spans="1:4" s="101" customFormat="1" ht="17.25" customHeight="1" x14ac:dyDescent="0.15">
      <c r="A127" s="108">
        <v>21462</v>
      </c>
      <c r="B127" s="111" t="s">
        <v>1376</v>
      </c>
      <c r="C127" s="110"/>
      <c r="D127" s="112"/>
    </row>
    <row r="128" spans="1:4" s="101" customFormat="1" ht="17.25" customHeight="1" x14ac:dyDescent="0.15">
      <c r="A128" s="108">
        <v>2146201</v>
      </c>
      <c r="B128" s="111" t="s">
        <v>1374</v>
      </c>
      <c r="C128" s="110"/>
      <c r="D128" s="112"/>
    </row>
    <row r="129" spans="1:4" s="101" customFormat="1" ht="17.25" customHeight="1" x14ac:dyDescent="0.15">
      <c r="A129" s="108">
        <v>2146202</v>
      </c>
      <c r="B129" s="111" t="s">
        <v>1377</v>
      </c>
      <c r="C129" s="110"/>
      <c r="D129" s="112"/>
    </row>
    <row r="130" spans="1:4" s="101" customFormat="1" ht="17.25" customHeight="1" x14ac:dyDescent="0.15">
      <c r="A130" s="108">
        <v>2146203</v>
      </c>
      <c r="B130" s="111" t="s">
        <v>1378</v>
      </c>
      <c r="C130" s="110"/>
      <c r="D130" s="112"/>
    </row>
    <row r="131" spans="1:4" s="101" customFormat="1" ht="17.25" customHeight="1" x14ac:dyDescent="0.15">
      <c r="A131" s="108">
        <v>2146299</v>
      </c>
      <c r="B131" s="111" t="s">
        <v>1379</v>
      </c>
      <c r="C131" s="110"/>
      <c r="D131" s="112"/>
    </row>
    <row r="132" spans="1:4" s="101" customFormat="1" ht="17.25" customHeight="1" x14ac:dyDescent="0.15">
      <c r="A132" s="108">
        <v>21463</v>
      </c>
      <c r="B132" s="111" t="s">
        <v>1380</v>
      </c>
      <c r="C132" s="110"/>
      <c r="D132" s="112"/>
    </row>
    <row r="133" spans="1:4" s="101" customFormat="1" ht="17.25" customHeight="1" x14ac:dyDescent="0.15">
      <c r="A133" s="108">
        <v>2146301</v>
      </c>
      <c r="B133" s="111" t="s">
        <v>755</v>
      </c>
      <c r="C133" s="110"/>
      <c r="D133" s="112"/>
    </row>
    <row r="134" spans="1:4" s="101" customFormat="1" ht="17.25" customHeight="1" x14ac:dyDescent="0.15">
      <c r="A134" s="108">
        <v>2146302</v>
      </c>
      <c r="B134" s="111" t="s">
        <v>1381</v>
      </c>
      <c r="C134" s="110"/>
      <c r="D134" s="112"/>
    </row>
    <row r="135" spans="1:4" s="101" customFormat="1" ht="17.25" customHeight="1" x14ac:dyDescent="0.15">
      <c r="A135" s="108">
        <v>2146303</v>
      </c>
      <c r="B135" s="111" t="s">
        <v>1382</v>
      </c>
      <c r="C135" s="110"/>
      <c r="D135" s="112"/>
    </row>
    <row r="136" spans="1:4" s="101" customFormat="1" ht="17.25" customHeight="1" x14ac:dyDescent="0.15">
      <c r="A136" s="108">
        <v>2146399</v>
      </c>
      <c r="B136" s="111" t="s">
        <v>1383</v>
      </c>
      <c r="C136" s="110"/>
      <c r="D136" s="112"/>
    </row>
    <row r="137" spans="1:4" s="101" customFormat="1" ht="17.25" customHeight="1" x14ac:dyDescent="0.15">
      <c r="A137" s="108">
        <v>21464</v>
      </c>
      <c r="B137" s="111" t="s">
        <v>1384</v>
      </c>
      <c r="C137" s="110"/>
      <c r="D137" s="112"/>
    </row>
    <row r="138" spans="1:4" s="101" customFormat="1" ht="17.25" customHeight="1" x14ac:dyDescent="0.15">
      <c r="A138" s="108">
        <v>2146401</v>
      </c>
      <c r="B138" s="111" t="s">
        <v>1385</v>
      </c>
      <c r="C138" s="110"/>
      <c r="D138" s="112"/>
    </row>
    <row r="139" spans="1:4" s="101" customFormat="1" ht="17.25" customHeight="1" x14ac:dyDescent="0.15">
      <c r="A139" s="108">
        <v>2146402</v>
      </c>
      <c r="B139" s="111" t="s">
        <v>1386</v>
      </c>
      <c r="C139" s="110"/>
      <c r="D139" s="112"/>
    </row>
    <row r="140" spans="1:4" s="101" customFormat="1" ht="17.25" customHeight="1" x14ac:dyDescent="0.15">
      <c r="A140" s="108">
        <v>2146403</v>
      </c>
      <c r="B140" s="111" t="s">
        <v>1387</v>
      </c>
      <c r="C140" s="110"/>
      <c r="D140" s="112"/>
    </row>
    <row r="141" spans="1:4" s="101" customFormat="1" ht="17.25" customHeight="1" x14ac:dyDescent="0.15">
      <c r="A141" s="108">
        <v>2146404</v>
      </c>
      <c r="B141" s="111" t="s">
        <v>1388</v>
      </c>
      <c r="C141" s="110"/>
      <c r="D141" s="112"/>
    </row>
    <row r="142" spans="1:4" s="101" customFormat="1" ht="17.25" customHeight="1" x14ac:dyDescent="0.15">
      <c r="A142" s="108">
        <v>2146405</v>
      </c>
      <c r="B142" s="111" t="s">
        <v>1389</v>
      </c>
      <c r="C142" s="110"/>
      <c r="D142" s="112"/>
    </row>
    <row r="143" spans="1:4" s="101" customFormat="1" ht="17.25" customHeight="1" x14ac:dyDescent="0.15">
      <c r="A143" s="108">
        <v>2146406</v>
      </c>
      <c r="B143" s="111" t="s">
        <v>1390</v>
      </c>
      <c r="C143" s="110"/>
      <c r="D143" s="112"/>
    </row>
    <row r="144" spans="1:4" s="101" customFormat="1" ht="17.25" customHeight="1" x14ac:dyDescent="0.15">
      <c r="A144" s="108">
        <v>2146407</v>
      </c>
      <c r="B144" s="111" t="s">
        <v>1391</v>
      </c>
      <c r="C144" s="110"/>
      <c r="D144" s="112"/>
    </row>
    <row r="145" spans="1:4" s="101" customFormat="1" ht="17.25" customHeight="1" x14ac:dyDescent="0.15">
      <c r="A145" s="108">
        <v>2146499</v>
      </c>
      <c r="B145" s="111" t="s">
        <v>1392</v>
      </c>
      <c r="C145" s="110"/>
      <c r="D145" s="112"/>
    </row>
    <row r="146" spans="1:4" s="101" customFormat="1" ht="17.25" customHeight="1" x14ac:dyDescent="0.15">
      <c r="A146" s="108">
        <v>21468</v>
      </c>
      <c r="B146" s="111" t="s">
        <v>1393</v>
      </c>
      <c r="C146" s="110"/>
      <c r="D146" s="112"/>
    </row>
    <row r="147" spans="1:4" s="101" customFormat="1" ht="17.25" customHeight="1" x14ac:dyDescent="0.15">
      <c r="A147" s="108">
        <v>2146801</v>
      </c>
      <c r="B147" s="111" t="s">
        <v>1394</v>
      </c>
      <c r="C147" s="110"/>
      <c r="D147" s="112"/>
    </row>
    <row r="148" spans="1:4" s="101" customFormat="1" ht="17.25" customHeight="1" x14ac:dyDescent="0.15">
      <c r="A148" s="108">
        <v>2146802</v>
      </c>
      <c r="B148" s="111" t="s">
        <v>1395</v>
      </c>
      <c r="C148" s="110"/>
      <c r="D148" s="112"/>
    </row>
    <row r="149" spans="1:4" s="101" customFormat="1" ht="17.25" customHeight="1" x14ac:dyDescent="0.15">
      <c r="A149" s="108">
        <v>2146803</v>
      </c>
      <c r="B149" s="111" t="s">
        <v>1396</v>
      </c>
      <c r="C149" s="110"/>
      <c r="D149" s="112"/>
    </row>
    <row r="150" spans="1:4" s="101" customFormat="1" ht="17.25" customHeight="1" x14ac:dyDescent="0.15">
      <c r="A150" s="108">
        <v>2146804</v>
      </c>
      <c r="B150" s="111" t="s">
        <v>1397</v>
      </c>
      <c r="C150" s="110"/>
      <c r="D150" s="112"/>
    </row>
    <row r="151" spans="1:4" s="101" customFormat="1" ht="17.25" customHeight="1" x14ac:dyDescent="0.15">
      <c r="A151" s="108">
        <v>2146805</v>
      </c>
      <c r="B151" s="111" t="s">
        <v>1398</v>
      </c>
      <c r="C151" s="110"/>
      <c r="D151" s="112"/>
    </row>
    <row r="152" spans="1:4" s="101" customFormat="1" ht="17.25" customHeight="1" x14ac:dyDescent="0.15">
      <c r="A152" s="108">
        <v>2146899</v>
      </c>
      <c r="B152" s="111" t="s">
        <v>1399</v>
      </c>
      <c r="C152" s="110"/>
      <c r="D152" s="112"/>
    </row>
    <row r="153" spans="1:4" s="101" customFormat="1" ht="17.25" customHeight="1" x14ac:dyDescent="0.15">
      <c r="A153" s="108">
        <v>21469</v>
      </c>
      <c r="B153" s="111" t="s">
        <v>1400</v>
      </c>
      <c r="C153" s="110"/>
      <c r="D153" s="112"/>
    </row>
    <row r="154" spans="1:4" s="101" customFormat="1" ht="17.25" customHeight="1" x14ac:dyDescent="0.15">
      <c r="A154" s="108">
        <v>2146901</v>
      </c>
      <c r="B154" s="111" t="s">
        <v>1401</v>
      </c>
      <c r="C154" s="110"/>
      <c r="D154" s="112"/>
    </row>
    <row r="155" spans="1:4" s="101" customFormat="1" ht="17.25" customHeight="1" x14ac:dyDescent="0.15">
      <c r="A155" s="108">
        <v>2146902</v>
      </c>
      <c r="B155" s="111" t="s">
        <v>776</v>
      </c>
      <c r="C155" s="110"/>
      <c r="D155" s="112"/>
    </row>
    <row r="156" spans="1:4" s="101" customFormat="1" ht="17.25" customHeight="1" x14ac:dyDescent="0.15">
      <c r="A156" s="108">
        <v>2146903</v>
      </c>
      <c r="B156" s="111" t="s">
        <v>1402</v>
      </c>
      <c r="C156" s="110"/>
      <c r="D156" s="112"/>
    </row>
    <row r="157" spans="1:4" s="101" customFormat="1" ht="17.25" customHeight="1" x14ac:dyDescent="0.15">
      <c r="A157" s="108">
        <v>2146904</v>
      </c>
      <c r="B157" s="111" t="s">
        <v>1403</v>
      </c>
      <c r="C157" s="110"/>
      <c r="D157" s="112"/>
    </row>
    <row r="158" spans="1:4" s="101" customFormat="1" ht="17.25" customHeight="1" x14ac:dyDescent="0.15">
      <c r="A158" s="108">
        <v>2146906</v>
      </c>
      <c r="B158" s="111" t="s">
        <v>1404</v>
      </c>
      <c r="C158" s="110"/>
      <c r="D158" s="112"/>
    </row>
    <row r="159" spans="1:4" s="101" customFormat="1" ht="17.25" customHeight="1" x14ac:dyDescent="0.15">
      <c r="A159" s="108">
        <v>2146907</v>
      </c>
      <c r="B159" s="111" t="s">
        <v>1405</v>
      </c>
      <c r="C159" s="110"/>
      <c r="D159" s="112"/>
    </row>
    <row r="160" spans="1:4" s="101" customFormat="1" ht="17.25" customHeight="1" x14ac:dyDescent="0.15">
      <c r="A160" s="108">
        <v>2146908</v>
      </c>
      <c r="B160" s="111" t="s">
        <v>1406</v>
      </c>
      <c r="C160" s="110"/>
      <c r="D160" s="112"/>
    </row>
    <row r="161" spans="1:4" s="101" customFormat="1" ht="17.25" customHeight="1" x14ac:dyDescent="0.15">
      <c r="A161" s="108">
        <v>2146999</v>
      </c>
      <c r="B161" s="111" t="s">
        <v>1407</v>
      </c>
      <c r="C161" s="110"/>
      <c r="D161" s="112"/>
    </row>
    <row r="162" spans="1:4" s="101" customFormat="1" ht="17.25" customHeight="1" x14ac:dyDescent="0.15">
      <c r="A162" s="108">
        <v>21470</v>
      </c>
      <c r="B162" s="111" t="s">
        <v>1408</v>
      </c>
      <c r="C162" s="110"/>
      <c r="D162" s="112"/>
    </row>
    <row r="163" spans="1:4" s="101" customFormat="1" ht="17.25" customHeight="1" x14ac:dyDescent="0.15">
      <c r="A163" s="108">
        <v>2147001</v>
      </c>
      <c r="B163" s="111" t="s">
        <v>748</v>
      </c>
      <c r="C163" s="110"/>
      <c r="D163" s="112"/>
    </row>
    <row r="164" spans="1:4" s="101" customFormat="1" ht="17.25" customHeight="1" x14ac:dyDescent="0.15">
      <c r="A164" s="108">
        <v>2147099</v>
      </c>
      <c r="B164" s="111" t="s">
        <v>1409</v>
      </c>
      <c r="C164" s="110"/>
      <c r="D164" s="112"/>
    </row>
    <row r="165" spans="1:4" s="101" customFormat="1" ht="17.25" customHeight="1" x14ac:dyDescent="0.15">
      <c r="A165" s="108">
        <v>21471</v>
      </c>
      <c r="B165" s="111" t="s">
        <v>1410</v>
      </c>
      <c r="C165" s="110"/>
      <c r="D165" s="112"/>
    </row>
    <row r="166" spans="1:4" s="101" customFormat="1" ht="17.25" customHeight="1" x14ac:dyDescent="0.15">
      <c r="A166" s="108">
        <v>2147101</v>
      </c>
      <c r="B166" s="111" t="s">
        <v>748</v>
      </c>
      <c r="C166" s="110"/>
      <c r="D166" s="112"/>
    </row>
    <row r="167" spans="1:4" s="101" customFormat="1" ht="17.25" customHeight="1" x14ac:dyDescent="0.15">
      <c r="A167" s="108">
        <v>2147199</v>
      </c>
      <c r="B167" s="111" t="s">
        <v>1411</v>
      </c>
      <c r="C167" s="110"/>
      <c r="D167" s="112"/>
    </row>
    <row r="168" spans="1:4" s="101" customFormat="1" ht="17.25" customHeight="1" x14ac:dyDescent="0.15">
      <c r="A168" s="108">
        <v>21472</v>
      </c>
      <c r="B168" s="111" t="s">
        <v>1412</v>
      </c>
      <c r="C168" s="110"/>
      <c r="D168" s="112"/>
    </row>
    <row r="169" spans="1:4" s="101" customFormat="1" ht="17.25" customHeight="1" x14ac:dyDescent="0.15">
      <c r="A169" s="108">
        <v>21473</v>
      </c>
      <c r="B169" s="111" t="s">
        <v>1413</v>
      </c>
      <c r="C169" s="110"/>
      <c r="D169" s="112"/>
    </row>
    <row r="170" spans="1:4" s="101" customFormat="1" ht="17.25" customHeight="1" x14ac:dyDescent="0.15">
      <c r="A170" s="108">
        <v>2147301</v>
      </c>
      <c r="B170" s="111" t="s">
        <v>755</v>
      </c>
      <c r="C170" s="110"/>
      <c r="D170" s="112"/>
    </row>
    <row r="171" spans="1:4" s="101" customFormat="1" ht="17.25" customHeight="1" x14ac:dyDescent="0.15">
      <c r="A171" s="108">
        <v>2147303</v>
      </c>
      <c r="B171" s="111" t="s">
        <v>1382</v>
      </c>
      <c r="C171" s="110"/>
      <c r="D171" s="112"/>
    </row>
    <row r="172" spans="1:4" s="101" customFormat="1" ht="17.25" customHeight="1" x14ac:dyDescent="0.15">
      <c r="A172" s="108">
        <v>2147399</v>
      </c>
      <c r="B172" s="111" t="s">
        <v>1414</v>
      </c>
      <c r="C172" s="110"/>
      <c r="D172" s="112"/>
    </row>
    <row r="173" spans="1:4" s="101" customFormat="1" ht="17.25" customHeight="1" x14ac:dyDescent="0.15">
      <c r="A173" s="108">
        <v>215</v>
      </c>
      <c r="B173" s="109" t="s">
        <v>797</v>
      </c>
      <c r="C173" s="110"/>
      <c r="D173" s="112"/>
    </row>
    <row r="174" spans="1:4" s="101" customFormat="1" ht="17.25" customHeight="1" x14ac:dyDescent="0.15">
      <c r="A174" s="108">
        <v>21562</v>
      </c>
      <c r="B174" s="111" t="s">
        <v>1415</v>
      </c>
      <c r="C174" s="110"/>
      <c r="D174" s="112"/>
    </row>
    <row r="175" spans="1:4" s="101" customFormat="1" ht="17.25" customHeight="1" x14ac:dyDescent="0.15">
      <c r="A175" s="108">
        <v>2156201</v>
      </c>
      <c r="B175" s="111" t="s">
        <v>1416</v>
      </c>
      <c r="C175" s="110"/>
      <c r="D175" s="112"/>
    </row>
    <row r="176" spans="1:4" s="101" customFormat="1" ht="17.25" customHeight="1" x14ac:dyDescent="0.15">
      <c r="A176" s="108">
        <v>2156202</v>
      </c>
      <c r="B176" s="111" t="s">
        <v>1417</v>
      </c>
      <c r="C176" s="110"/>
      <c r="D176" s="112"/>
    </row>
    <row r="177" spans="1:4" s="101" customFormat="1" ht="17.25" customHeight="1" x14ac:dyDescent="0.15">
      <c r="A177" s="108">
        <v>2156299</v>
      </c>
      <c r="B177" s="111" t="s">
        <v>1418</v>
      </c>
      <c r="C177" s="110"/>
      <c r="D177" s="112"/>
    </row>
    <row r="178" spans="1:4" s="101" customFormat="1" ht="17.25" customHeight="1" x14ac:dyDescent="0.15">
      <c r="A178" s="108">
        <v>217</v>
      </c>
      <c r="B178" s="109" t="s">
        <v>857</v>
      </c>
      <c r="C178" s="110"/>
      <c r="D178" s="112"/>
    </row>
    <row r="179" spans="1:4" s="101" customFormat="1" ht="17.25" customHeight="1" x14ac:dyDescent="0.15">
      <c r="A179" s="108">
        <v>2170402</v>
      </c>
      <c r="B179" s="111" t="s">
        <v>1419</v>
      </c>
      <c r="C179" s="110"/>
      <c r="D179" s="112"/>
    </row>
    <row r="180" spans="1:4" s="101" customFormat="1" ht="17.25" customHeight="1" x14ac:dyDescent="0.15">
      <c r="A180" s="108">
        <v>2170403</v>
      </c>
      <c r="B180" s="111" t="s">
        <v>1420</v>
      </c>
      <c r="C180" s="110"/>
      <c r="D180" s="112"/>
    </row>
    <row r="181" spans="1:4" s="101" customFormat="1" ht="17.25" customHeight="1" x14ac:dyDescent="0.15">
      <c r="A181" s="108">
        <v>229</v>
      </c>
      <c r="B181" s="109" t="s">
        <v>1020</v>
      </c>
      <c r="C181" s="110"/>
      <c r="D181" s="112"/>
    </row>
    <row r="182" spans="1:4" s="101" customFormat="1" ht="17.25" customHeight="1" x14ac:dyDescent="0.15">
      <c r="A182" s="108">
        <v>22904</v>
      </c>
      <c r="B182" s="111" t="s">
        <v>1421</v>
      </c>
      <c r="C182" s="110"/>
      <c r="D182" s="112"/>
    </row>
    <row r="183" spans="1:4" s="101" customFormat="1" ht="17.25" customHeight="1" x14ac:dyDescent="0.15">
      <c r="A183" s="108">
        <v>2290401</v>
      </c>
      <c r="B183" s="111" t="s">
        <v>1422</v>
      </c>
      <c r="C183" s="110"/>
      <c r="D183" s="112"/>
    </row>
    <row r="184" spans="1:4" s="101" customFormat="1" ht="17.25" customHeight="1" x14ac:dyDescent="0.15">
      <c r="A184" s="108">
        <v>2290402</v>
      </c>
      <c r="B184" s="111" t="s">
        <v>1423</v>
      </c>
      <c r="C184" s="110"/>
      <c r="D184" s="112"/>
    </row>
    <row r="185" spans="1:4" s="101" customFormat="1" ht="17.25" customHeight="1" x14ac:dyDescent="0.15">
      <c r="A185" s="108">
        <v>2290403</v>
      </c>
      <c r="B185" s="111" t="s">
        <v>1424</v>
      </c>
      <c r="C185" s="110"/>
      <c r="D185" s="112"/>
    </row>
    <row r="186" spans="1:4" s="101" customFormat="1" ht="17.25" customHeight="1" x14ac:dyDescent="0.15">
      <c r="A186" s="108">
        <v>22908</v>
      </c>
      <c r="B186" s="111" t="s">
        <v>1425</v>
      </c>
      <c r="C186" s="110"/>
      <c r="D186" s="112"/>
    </row>
    <row r="187" spans="1:4" s="101" customFormat="1" ht="17.25" customHeight="1" x14ac:dyDescent="0.15">
      <c r="A187" s="108">
        <v>2290802</v>
      </c>
      <c r="B187" s="111" t="s">
        <v>1426</v>
      </c>
      <c r="C187" s="110"/>
      <c r="D187" s="112"/>
    </row>
    <row r="188" spans="1:4" s="101" customFormat="1" ht="17.25" customHeight="1" x14ac:dyDescent="0.15">
      <c r="A188" s="108">
        <v>2290803</v>
      </c>
      <c r="B188" s="111" t="s">
        <v>1427</v>
      </c>
      <c r="C188" s="110"/>
      <c r="D188" s="112"/>
    </row>
    <row r="189" spans="1:4" s="101" customFormat="1" ht="17.25" customHeight="1" x14ac:dyDescent="0.15">
      <c r="A189" s="108">
        <v>2290804</v>
      </c>
      <c r="B189" s="111" t="s">
        <v>1428</v>
      </c>
      <c r="C189" s="110"/>
      <c r="D189" s="112"/>
    </row>
    <row r="190" spans="1:4" s="101" customFormat="1" ht="17.25" customHeight="1" x14ac:dyDescent="0.15">
      <c r="A190" s="108">
        <v>2290805</v>
      </c>
      <c r="B190" s="111" t="s">
        <v>1429</v>
      </c>
      <c r="C190" s="110"/>
      <c r="D190" s="112"/>
    </row>
    <row r="191" spans="1:4" s="101" customFormat="1" ht="17.25" customHeight="1" x14ac:dyDescent="0.15">
      <c r="A191" s="108">
        <v>2290806</v>
      </c>
      <c r="B191" s="111" t="s">
        <v>1430</v>
      </c>
      <c r="C191" s="110"/>
      <c r="D191" s="112"/>
    </row>
    <row r="192" spans="1:4" s="101" customFormat="1" ht="17.25" customHeight="1" x14ac:dyDescent="0.15">
      <c r="A192" s="108">
        <v>2290807</v>
      </c>
      <c r="B192" s="111" t="s">
        <v>1431</v>
      </c>
      <c r="C192" s="110"/>
      <c r="D192" s="112"/>
    </row>
    <row r="193" spans="1:4" s="101" customFormat="1" ht="17.25" customHeight="1" x14ac:dyDescent="0.15">
      <c r="A193" s="108">
        <v>2290808</v>
      </c>
      <c r="B193" s="111" t="s">
        <v>1432</v>
      </c>
      <c r="C193" s="110"/>
      <c r="D193" s="112"/>
    </row>
    <row r="194" spans="1:4" s="101" customFormat="1" ht="17.25" customHeight="1" x14ac:dyDescent="0.15">
      <c r="A194" s="108">
        <v>2290899</v>
      </c>
      <c r="B194" s="111" t="s">
        <v>1433</v>
      </c>
      <c r="C194" s="110"/>
      <c r="D194" s="112"/>
    </row>
    <row r="195" spans="1:4" s="101" customFormat="1" ht="17.25" customHeight="1" x14ac:dyDescent="0.15">
      <c r="A195" s="108">
        <v>22960</v>
      </c>
      <c r="B195" s="111" t="s">
        <v>1434</v>
      </c>
      <c r="C195" s="110"/>
      <c r="D195" s="112"/>
    </row>
    <row r="196" spans="1:4" s="101" customFormat="1" ht="17.25" customHeight="1" x14ac:dyDescent="0.15">
      <c r="A196" s="108">
        <v>2296001</v>
      </c>
      <c r="B196" s="111" t="s">
        <v>1435</v>
      </c>
      <c r="C196" s="110"/>
      <c r="D196" s="112"/>
    </row>
    <row r="197" spans="1:4" s="101" customFormat="1" ht="17.25" customHeight="1" x14ac:dyDescent="0.15">
      <c r="A197" s="108">
        <v>2296002</v>
      </c>
      <c r="B197" s="111" t="s">
        <v>1436</v>
      </c>
      <c r="C197" s="110"/>
      <c r="D197" s="112"/>
    </row>
    <row r="198" spans="1:4" s="101" customFormat="1" ht="17.25" customHeight="1" x14ac:dyDescent="0.15">
      <c r="A198" s="108">
        <v>2296003</v>
      </c>
      <c r="B198" s="111" t="s">
        <v>1437</v>
      </c>
      <c r="C198" s="110"/>
      <c r="D198" s="112"/>
    </row>
    <row r="199" spans="1:4" s="101" customFormat="1" ht="17.25" customHeight="1" x14ac:dyDescent="0.15">
      <c r="A199" s="108">
        <v>2296004</v>
      </c>
      <c r="B199" s="111" t="s">
        <v>1438</v>
      </c>
      <c r="C199" s="110"/>
      <c r="D199" s="112"/>
    </row>
    <row r="200" spans="1:4" s="101" customFormat="1" ht="17.25" customHeight="1" x14ac:dyDescent="0.15">
      <c r="A200" s="108">
        <v>2296005</v>
      </c>
      <c r="B200" s="111" t="s">
        <v>1439</v>
      </c>
      <c r="C200" s="110"/>
      <c r="D200" s="112"/>
    </row>
    <row r="201" spans="1:4" s="101" customFormat="1" ht="17.25" customHeight="1" x14ac:dyDescent="0.15">
      <c r="A201" s="108">
        <v>2296006</v>
      </c>
      <c r="B201" s="111" t="s">
        <v>1440</v>
      </c>
      <c r="C201" s="110"/>
      <c r="D201" s="112"/>
    </row>
    <row r="202" spans="1:4" s="101" customFormat="1" ht="17.25" customHeight="1" x14ac:dyDescent="0.15">
      <c r="A202" s="108">
        <v>2296010</v>
      </c>
      <c r="B202" s="111" t="s">
        <v>1441</v>
      </c>
      <c r="C202" s="110"/>
      <c r="D202" s="112"/>
    </row>
    <row r="203" spans="1:4" s="101" customFormat="1" ht="17.25" customHeight="1" x14ac:dyDescent="0.15">
      <c r="A203" s="108">
        <v>2296011</v>
      </c>
      <c r="B203" s="111" t="s">
        <v>1442</v>
      </c>
      <c r="C203" s="110"/>
      <c r="D203" s="112"/>
    </row>
    <row r="204" spans="1:4" s="101" customFormat="1" ht="17.25" customHeight="1" x14ac:dyDescent="0.15">
      <c r="A204" s="108">
        <v>2296012</v>
      </c>
      <c r="B204" s="111" t="s">
        <v>1443</v>
      </c>
      <c r="C204" s="110"/>
      <c r="D204" s="112"/>
    </row>
    <row r="205" spans="1:4" s="101" customFormat="1" ht="17.25" customHeight="1" x14ac:dyDescent="0.15">
      <c r="A205" s="108">
        <v>2296013</v>
      </c>
      <c r="B205" s="111" t="s">
        <v>1444</v>
      </c>
      <c r="C205" s="110"/>
      <c r="D205" s="112"/>
    </row>
    <row r="206" spans="1:4" s="101" customFormat="1" ht="17.25" customHeight="1" x14ac:dyDescent="0.15">
      <c r="A206" s="108">
        <v>2296099</v>
      </c>
      <c r="B206" s="111" t="s">
        <v>1445</v>
      </c>
      <c r="C206" s="110"/>
      <c r="D206" s="112"/>
    </row>
    <row r="207" spans="1:4" s="101" customFormat="1" ht="17.25" customHeight="1" x14ac:dyDescent="0.15">
      <c r="A207" s="108">
        <v>232</v>
      </c>
      <c r="B207" s="109" t="s">
        <v>1022</v>
      </c>
      <c r="C207" s="110">
        <v>9934</v>
      </c>
      <c r="D207" s="112"/>
    </row>
    <row r="208" spans="1:4" s="101" customFormat="1" ht="17.25" customHeight="1" x14ac:dyDescent="0.15">
      <c r="A208" s="108">
        <v>23204</v>
      </c>
      <c r="B208" s="111" t="s">
        <v>1446</v>
      </c>
      <c r="C208" s="110">
        <v>9934</v>
      </c>
      <c r="D208" s="112"/>
    </row>
    <row r="209" spans="1:4" s="101" customFormat="1" ht="17.25" customHeight="1" x14ac:dyDescent="0.15">
      <c r="A209" s="108">
        <v>2320401</v>
      </c>
      <c r="B209" s="111" t="s">
        <v>1447</v>
      </c>
      <c r="C209" s="110"/>
      <c r="D209" s="112"/>
    </row>
    <row r="210" spans="1:4" s="101" customFormat="1" ht="17.25" customHeight="1" x14ac:dyDescent="0.15">
      <c r="A210" s="108">
        <v>2320402</v>
      </c>
      <c r="B210" s="111" t="s">
        <v>1448</v>
      </c>
      <c r="C210" s="110"/>
      <c r="D210" s="112"/>
    </row>
    <row r="211" spans="1:4" s="101" customFormat="1" ht="17.25" customHeight="1" x14ac:dyDescent="0.15">
      <c r="A211" s="108">
        <v>2320405</v>
      </c>
      <c r="B211" s="111" t="s">
        <v>1449</v>
      </c>
      <c r="C211" s="110"/>
      <c r="D211" s="112"/>
    </row>
    <row r="212" spans="1:4" s="101" customFormat="1" ht="17.25" customHeight="1" x14ac:dyDescent="0.15">
      <c r="A212" s="108">
        <v>2320411</v>
      </c>
      <c r="B212" s="111" t="s">
        <v>1450</v>
      </c>
      <c r="C212" s="110">
        <v>9934</v>
      </c>
      <c r="D212" s="112"/>
    </row>
    <row r="213" spans="1:4" s="101" customFormat="1" ht="17.25" customHeight="1" x14ac:dyDescent="0.15">
      <c r="A213" s="108">
        <v>2320412</v>
      </c>
      <c r="B213" s="111" t="s">
        <v>1451</v>
      </c>
      <c r="C213" s="110"/>
      <c r="D213" s="112"/>
    </row>
    <row r="214" spans="1:4" s="101" customFormat="1" ht="17.25" customHeight="1" x14ac:dyDescent="0.15">
      <c r="A214" s="108">
        <v>2320413</v>
      </c>
      <c r="B214" s="111" t="s">
        <v>1452</v>
      </c>
      <c r="C214" s="110"/>
      <c r="D214" s="112"/>
    </row>
    <row r="215" spans="1:4" s="101" customFormat="1" ht="17.25" customHeight="1" x14ac:dyDescent="0.15">
      <c r="A215" s="108">
        <v>2320414</v>
      </c>
      <c r="B215" s="111" t="s">
        <v>1453</v>
      </c>
      <c r="C215" s="110"/>
      <c r="D215" s="112"/>
    </row>
    <row r="216" spans="1:4" s="101" customFormat="1" ht="17.25" customHeight="1" x14ac:dyDescent="0.15">
      <c r="A216" s="108">
        <v>2320416</v>
      </c>
      <c r="B216" s="111" t="s">
        <v>1454</v>
      </c>
      <c r="C216" s="110"/>
      <c r="D216" s="112"/>
    </row>
    <row r="217" spans="1:4" s="101" customFormat="1" ht="17.25" customHeight="1" x14ac:dyDescent="0.15">
      <c r="A217" s="108">
        <v>2320417</v>
      </c>
      <c r="B217" s="111" t="s">
        <v>1455</v>
      </c>
      <c r="C217" s="110"/>
      <c r="D217" s="112"/>
    </row>
    <row r="218" spans="1:4" s="101" customFormat="1" ht="17.25" customHeight="1" x14ac:dyDescent="0.15">
      <c r="A218" s="108">
        <v>2320418</v>
      </c>
      <c r="B218" s="111" t="s">
        <v>1456</v>
      </c>
      <c r="C218" s="110"/>
      <c r="D218" s="112"/>
    </row>
    <row r="219" spans="1:4" s="101" customFormat="1" ht="17.25" customHeight="1" x14ac:dyDescent="0.15">
      <c r="A219" s="108">
        <v>2320419</v>
      </c>
      <c r="B219" s="111" t="s">
        <v>1457</v>
      </c>
      <c r="C219" s="110"/>
      <c r="D219" s="112"/>
    </row>
    <row r="220" spans="1:4" s="101" customFormat="1" ht="17.25" customHeight="1" x14ac:dyDescent="0.15">
      <c r="A220" s="108">
        <v>2320420</v>
      </c>
      <c r="B220" s="111" t="s">
        <v>1458</v>
      </c>
      <c r="C220" s="110"/>
      <c r="D220" s="112"/>
    </row>
    <row r="221" spans="1:4" s="101" customFormat="1" ht="17.25" customHeight="1" x14ac:dyDescent="0.15">
      <c r="A221" s="108">
        <v>2320431</v>
      </c>
      <c r="B221" s="111" t="s">
        <v>1459</v>
      </c>
      <c r="C221" s="110"/>
      <c r="D221" s="112"/>
    </row>
    <row r="222" spans="1:4" s="101" customFormat="1" ht="17.25" customHeight="1" x14ac:dyDescent="0.15">
      <c r="A222" s="108">
        <v>2320432</v>
      </c>
      <c r="B222" s="111" t="s">
        <v>1460</v>
      </c>
      <c r="C222" s="110"/>
      <c r="D222" s="112"/>
    </row>
    <row r="223" spans="1:4" s="101" customFormat="1" ht="17.25" customHeight="1" x14ac:dyDescent="0.15">
      <c r="A223" s="108">
        <v>2320433</v>
      </c>
      <c r="B223" s="111" t="s">
        <v>1461</v>
      </c>
      <c r="C223" s="110"/>
      <c r="D223" s="112"/>
    </row>
    <row r="224" spans="1:4" s="101" customFormat="1" ht="17.25" customHeight="1" x14ac:dyDescent="0.15">
      <c r="A224" s="108">
        <v>2320498</v>
      </c>
      <c r="B224" s="111" t="s">
        <v>1462</v>
      </c>
      <c r="C224" s="110"/>
      <c r="D224" s="112"/>
    </row>
    <row r="225" spans="1:4" s="101" customFormat="1" ht="17.25" customHeight="1" x14ac:dyDescent="0.15">
      <c r="A225" s="108">
        <v>2320499</v>
      </c>
      <c r="B225" s="111" t="s">
        <v>1463</v>
      </c>
      <c r="C225" s="110"/>
      <c r="D225" s="112"/>
    </row>
    <row r="226" spans="1:4" s="101" customFormat="1" ht="17.25" customHeight="1" x14ac:dyDescent="0.15">
      <c r="A226" s="108">
        <v>233</v>
      </c>
      <c r="B226" s="109" t="s">
        <v>1028</v>
      </c>
      <c r="C226" s="110"/>
      <c r="D226" s="112"/>
    </row>
    <row r="227" spans="1:4" s="101" customFormat="1" ht="17.25" customHeight="1" x14ac:dyDescent="0.15">
      <c r="A227" s="108">
        <v>23304</v>
      </c>
      <c r="B227" s="111" t="s">
        <v>1464</v>
      </c>
      <c r="C227" s="110"/>
      <c r="D227" s="112"/>
    </row>
    <row r="228" spans="1:4" s="101" customFormat="1" ht="17.25" customHeight="1" x14ac:dyDescent="0.15">
      <c r="A228" s="108">
        <v>2330401</v>
      </c>
      <c r="B228" s="111" t="s">
        <v>1465</v>
      </c>
      <c r="C228" s="110"/>
      <c r="D228" s="112"/>
    </row>
    <row r="229" spans="1:4" s="101" customFormat="1" ht="17.25" customHeight="1" x14ac:dyDescent="0.15">
      <c r="A229" s="108">
        <v>2330402</v>
      </c>
      <c r="B229" s="111" t="s">
        <v>1466</v>
      </c>
      <c r="C229" s="110"/>
      <c r="D229" s="112"/>
    </row>
    <row r="230" spans="1:4" s="101" customFormat="1" ht="17.25" customHeight="1" x14ac:dyDescent="0.15">
      <c r="A230" s="108">
        <v>2330405</v>
      </c>
      <c r="B230" s="111" t="s">
        <v>1467</v>
      </c>
      <c r="C230" s="110"/>
      <c r="D230" s="112"/>
    </row>
    <row r="231" spans="1:4" s="101" customFormat="1" ht="17.25" customHeight="1" x14ac:dyDescent="0.15">
      <c r="A231" s="108">
        <v>2330411</v>
      </c>
      <c r="B231" s="111" t="s">
        <v>1468</v>
      </c>
      <c r="C231" s="110"/>
      <c r="D231" s="112"/>
    </row>
    <row r="232" spans="1:4" s="101" customFormat="1" ht="17.25" customHeight="1" x14ac:dyDescent="0.15">
      <c r="A232" s="108">
        <v>2330412</v>
      </c>
      <c r="B232" s="111" t="s">
        <v>1469</v>
      </c>
      <c r="C232" s="110"/>
      <c r="D232" s="112"/>
    </row>
    <row r="233" spans="1:4" s="101" customFormat="1" ht="17.25" customHeight="1" x14ac:dyDescent="0.15">
      <c r="A233" s="108">
        <v>2330413</v>
      </c>
      <c r="B233" s="111" t="s">
        <v>1470</v>
      </c>
      <c r="C233" s="110"/>
      <c r="D233" s="112"/>
    </row>
    <row r="234" spans="1:4" s="101" customFormat="1" ht="17.25" customHeight="1" x14ac:dyDescent="0.15">
      <c r="A234" s="108">
        <v>2330414</v>
      </c>
      <c r="B234" s="111" t="s">
        <v>1471</v>
      </c>
      <c r="C234" s="110"/>
      <c r="D234" s="112"/>
    </row>
    <row r="235" spans="1:4" s="101" customFormat="1" ht="17.25" customHeight="1" x14ac:dyDescent="0.15">
      <c r="A235" s="108">
        <v>2330416</v>
      </c>
      <c r="B235" s="111" t="s">
        <v>1472</v>
      </c>
      <c r="C235" s="110"/>
      <c r="D235" s="112"/>
    </row>
    <row r="236" spans="1:4" s="101" customFormat="1" ht="17.25" customHeight="1" x14ac:dyDescent="0.15">
      <c r="A236" s="108">
        <v>2330417</v>
      </c>
      <c r="B236" s="111" t="s">
        <v>1473</v>
      </c>
      <c r="C236" s="110"/>
      <c r="D236" s="112"/>
    </row>
    <row r="237" spans="1:4" s="101" customFormat="1" ht="17.25" customHeight="1" x14ac:dyDescent="0.15">
      <c r="A237" s="108">
        <v>2330418</v>
      </c>
      <c r="B237" s="111" t="s">
        <v>1474</v>
      </c>
      <c r="C237" s="110"/>
      <c r="D237" s="112"/>
    </row>
    <row r="238" spans="1:4" s="101" customFormat="1" ht="17.25" customHeight="1" x14ac:dyDescent="0.15">
      <c r="A238" s="108">
        <v>2330419</v>
      </c>
      <c r="B238" s="111" t="s">
        <v>1475</v>
      </c>
      <c r="C238" s="110"/>
      <c r="D238" s="112"/>
    </row>
    <row r="239" spans="1:4" s="101" customFormat="1" ht="17.25" customHeight="1" x14ac:dyDescent="0.15">
      <c r="A239" s="108">
        <v>2330420</v>
      </c>
      <c r="B239" s="111" t="s">
        <v>1476</v>
      </c>
      <c r="C239" s="110"/>
      <c r="D239" s="112"/>
    </row>
    <row r="240" spans="1:4" s="101" customFormat="1" ht="17.25" customHeight="1" x14ac:dyDescent="0.15">
      <c r="A240" s="108">
        <v>2330431</v>
      </c>
      <c r="B240" s="111" t="s">
        <v>1477</v>
      </c>
      <c r="C240" s="110"/>
      <c r="D240" s="112"/>
    </row>
    <row r="241" spans="1:4" s="101" customFormat="1" ht="17.25" customHeight="1" x14ac:dyDescent="0.15">
      <c r="A241" s="108">
        <v>2330432</v>
      </c>
      <c r="B241" s="111" t="s">
        <v>1478</v>
      </c>
      <c r="C241" s="110"/>
      <c r="D241" s="112"/>
    </row>
    <row r="242" spans="1:4" s="101" customFormat="1" ht="17.25" customHeight="1" x14ac:dyDescent="0.15">
      <c r="A242" s="108">
        <v>2330433</v>
      </c>
      <c r="B242" s="111" t="s">
        <v>1479</v>
      </c>
      <c r="C242" s="110"/>
      <c r="D242" s="112"/>
    </row>
    <row r="243" spans="1:4" s="101" customFormat="1" ht="17.25" customHeight="1" x14ac:dyDescent="0.15">
      <c r="A243" s="108">
        <v>2330498</v>
      </c>
      <c r="B243" s="111" t="s">
        <v>1480</v>
      </c>
      <c r="C243" s="110"/>
      <c r="D243" s="112"/>
    </row>
    <row r="244" spans="1:4" s="101" customFormat="1" ht="17.25" customHeight="1" x14ac:dyDescent="0.15">
      <c r="A244" s="114">
        <v>2330499</v>
      </c>
      <c r="B244" s="111" t="s">
        <v>1481</v>
      </c>
      <c r="C244" s="110"/>
      <c r="D244" s="112"/>
    </row>
    <row r="245" spans="1:6" s="101" customFormat="1" ht="19.5" customHeight="1" x14ac:dyDescent="0.15">
      <c r="A245" s="115"/>
      <c r="B245" s="116" t="s">
        <v>1482</v>
      </c>
      <c r="C245" s="117">
        <v>151660</v>
      </c>
      <c r="D245" s="113">
        <v>472</v>
      </c>
      <c r="F245" s="118"/>
    </row>
    <row r="246" spans="1:4" s="101" customFormat="1" ht="19.5" customHeight="1" x14ac:dyDescent="0.15">
      <c r="A246" s="115"/>
      <c r="B246" s="108" t="s">
        <v>1491</v>
      </c>
      <c r="C246" s="117">
        <v>30000</v>
      </c>
      <c r="D246" s="112"/>
    </row>
    <row r="247" spans="1:4" s="102" customFormat="1" ht="19.5" customHeight="1" x14ac:dyDescent="0.15">
      <c r="A247" s="119"/>
      <c r="B247" s="108" t="s">
        <v>1484</v>
      </c>
      <c r="C247" s="120"/>
      <c r="D247" s="121"/>
    </row>
    <row r="248" spans="1:4" s="102" customFormat="1" ht="19.5" customHeight="1" x14ac:dyDescent="0.15">
      <c r="A248" s="119"/>
      <c r="B248" s="108" t="s">
        <v>1492</v>
      </c>
      <c r="C248" s="120"/>
      <c r="D248" s="121"/>
    </row>
    <row r="249" spans="1:4" s="102" customFormat="1" ht="19.5" customHeight="1" x14ac:dyDescent="0.15">
      <c r="A249" s="119"/>
      <c r="B249" s="108" t="s">
        <v>1493</v>
      </c>
      <c r="C249" s="120"/>
      <c r="D249" s="121"/>
    </row>
    <row r="250" spans="1:4" s="102" customFormat="1" ht="19.5" customHeight="1" x14ac:dyDescent="0.15">
      <c r="A250" s="119"/>
      <c r="B250" s="108" t="s">
        <v>1485</v>
      </c>
      <c r="C250" s="117">
        <v>11312</v>
      </c>
      <c r="D250" s="121"/>
    </row>
    <row r="251" spans="1:4" s="101" customFormat="1" ht="17.25" customHeight="1" x14ac:dyDescent="0.15">
      <c r="A251" s="115"/>
      <c r="B251" s="122" t="s">
        <v>1486</v>
      </c>
      <c r="C251" s="117">
        <f>C245+C246+C247+C250</f>
        <v>192972</v>
      </c>
      <c r="D251" s="117">
        <f>D245+D246+D247+D250</f>
        <v>472</v>
      </c>
    </row>
    <row r="252" spans="1:1" ht="17.25" customHeight="1" x14ac:dyDescent="0.15"/>
    <row r="253" spans="1:1" ht="17.25" customHeight="1" x14ac:dyDescent="0.15"/>
    <row r="254" spans="1:1" ht="17.25" customHeight="1" x14ac:dyDescent="0.15"/>
    <row r="255" spans="1:1" ht="17.25" customHeight="1" x14ac:dyDescent="0.15"/>
    <row r="256" spans="1:1" ht="17.25" customHeight="1" x14ac:dyDescent="0.15"/>
    <row r="257" spans="1:1" ht="17.25" customHeight="1" x14ac:dyDescent="0.15"/>
    <row r="258" spans="1:1" ht="17.25" customHeight="1" x14ac:dyDescent="0.15"/>
    <row r="259" spans="1:1" ht="17.25" customHeight="1" x14ac:dyDescent="0.15"/>
  </sheetData>
  <mergeCells count="4">
    <mergeCell ref="B1:D1"/>
    <mergeCell ref="A3:A4"/>
    <mergeCell ref="B3:B4"/>
    <mergeCell ref="C3:C4"/>
  </mergeCells>
  <phoneticPr fontId="0" type="noConversion"/>
  <pageMargins left="0.6999125161508876" right="0.6999125161508876" top="0.7499062639521802" bottom="0.7499062639521802" header="0.2999625102741512" footer="0.2999625102741512"/>
  <pageSetup paperSize="9"/>
  <extLst>
    <ext uri="{2D9387EB-5337-4D45-933B-B4D357D02E09}">
      <gutter val="0.0" pos="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4"/>
  <sheetViews>
    <sheetView zoomScaleNormal="100" topLeftCell="A1" workbookViewId="0">
      <selection activeCell="J16" activeCellId="0" sqref="J16"/>
    </sheetView>
  </sheetViews>
  <sheetFormatPr defaultRowHeight="24.0" customHeight="1" defaultColWidth="9.000137329101562" x14ac:dyDescent="0.15"/>
  <cols>
    <col min="1" max="1" width="24.625" customWidth="1" style="82"/>
    <col min="2" max="2" width="11.25" customWidth="1" style="83"/>
    <col min="3" max="3" width="41.5" customWidth="1" style="82"/>
    <col min="4" max="4" width="9.75" customWidth="1" style="83"/>
    <col min="5" max="5" width="9.0" style="83"/>
    <col min="6" max="6" width="9.375" customWidth="1" style="83"/>
    <col min="7" max="7" width="10.5" customWidth="1" style="83"/>
    <col min="8" max="256" width="9.0" style="83"/>
    <col min="257" max="257" width="24.625" customWidth="1" style="83"/>
    <col min="258" max="258" width="10.0" customWidth="1" style="83"/>
    <col min="259" max="259" width="38.75" customWidth="1" style="83"/>
    <col min="260" max="260" width="9.75" customWidth="1" style="83"/>
    <col min="261" max="261" width="9.0" style="83"/>
    <col min="262" max="262" width="9.375" customWidth="1" style="83"/>
    <col min="263" max="263" width="10.5" customWidth="1" style="83"/>
    <col min="264" max="512" width="9.0" style="83"/>
    <col min="513" max="513" width="24.625" customWidth="1" style="83"/>
    <col min="514" max="514" width="10.0" customWidth="1" style="83"/>
    <col min="515" max="515" width="38.75" customWidth="1" style="83"/>
    <col min="516" max="516" width="9.75" customWidth="1" style="83"/>
    <col min="517" max="517" width="9.0" style="83"/>
    <col min="518" max="518" width="9.375" customWidth="1" style="83"/>
    <col min="519" max="519" width="10.5" customWidth="1" style="83"/>
    <col min="520" max="768" width="9.0" style="83"/>
    <col min="769" max="769" width="24.625" customWidth="1" style="83"/>
    <col min="770" max="770" width="10.0" customWidth="1" style="83"/>
    <col min="771" max="771" width="38.75" customWidth="1" style="83"/>
    <col min="772" max="772" width="9.75" customWidth="1" style="83"/>
    <col min="773" max="773" width="9.0" style="83"/>
    <col min="774" max="774" width="9.375" customWidth="1" style="83"/>
    <col min="775" max="775" width="10.5" customWidth="1" style="83"/>
    <col min="776" max="1024" width="9.0" style="83"/>
    <col min="1025" max="1025" width="24.625" customWidth="1" style="83"/>
    <col min="1026" max="1026" width="10.0" customWidth="1" style="83"/>
    <col min="1027" max="1027" width="38.75" customWidth="1" style="83"/>
    <col min="1028" max="1028" width="9.75" customWidth="1" style="83"/>
    <col min="1029" max="1029" width="9.0" style="83"/>
    <col min="1030" max="1030" width="9.375" customWidth="1" style="83"/>
    <col min="1031" max="1031" width="10.5" customWidth="1" style="83"/>
    <col min="1032" max="1280" width="9.0" style="83"/>
    <col min="1281" max="1281" width="24.625" customWidth="1" style="83"/>
    <col min="1282" max="1282" width="10.0" customWidth="1" style="83"/>
    <col min="1283" max="1283" width="38.75" customWidth="1" style="83"/>
    <col min="1284" max="1284" width="9.75" customWidth="1" style="83"/>
    <col min="1285" max="1285" width="9.0" style="83"/>
    <col min="1286" max="1286" width="9.375" customWidth="1" style="83"/>
    <col min="1287" max="1287" width="10.5" customWidth="1" style="83"/>
    <col min="1288" max="1536" width="9.0" style="83"/>
    <col min="1537" max="1537" width="24.625" customWidth="1" style="83"/>
    <col min="1538" max="1538" width="10.0" customWidth="1" style="83"/>
    <col min="1539" max="1539" width="38.75" customWidth="1" style="83"/>
    <col min="1540" max="1540" width="9.75" customWidth="1" style="83"/>
    <col min="1541" max="1541" width="9.0" style="83"/>
    <col min="1542" max="1542" width="9.375" customWidth="1" style="83"/>
    <col min="1543" max="1543" width="10.5" customWidth="1" style="83"/>
    <col min="1544" max="1792" width="9.0" style="83"/>
    <col min="1793" max="1793" width="24.625" customWidth="1" style="83"/>
    <col min="1794" max="1794" width="10.0" customWidth="1" style="83"/>
    <col min="1795" max="1795" width="38.75" customWidth="1" style="83"/>
    <col min="1796" max="1796" width="9.75" customWidth="1" style="83"/>
    <col min="1797" max="1797" width="9.0" style="83"/>
    <col min="1798" max="1798" width="9.375" customWidth="1" style="83"/>
    <col min="1799" max="1799" width="10.5" customWidth="1" style="83"/>
    <col min="1800" max="2048" width="9.0" style="83"/>
    <col min="2049" max="2049" width="24.625" customWidth="1" style="83"/>
    <col min="2050" max="2050" width="10.0" customWidth="1" style="83"/>
    <col min="2051" max="2051" width="38.75" customWidth="1" style="83"/>
    <col min="2052" max="2052" width="9.75" customWidth="1" style="83"/>
    <col min="2053" max="2053" width="9.0" style="83"/>
    <col min="2054" max="2054" width="9.375" customWidth="1" style="83"/>
    <col min="2055" max="2055" width="10.5" customWidth="1" style="83"/>
    <col min="2056" max="2304" width="9.0" style="83"/>
    <col min="2305" max="2305" width="24.625" customWidth="1" style="83"/>
    <col min="2306" max="2306" width="10.0" customWidth="1" style="83"/>
    <col min="2307" max="2307" width="38.75" customWidth="1" style="83"/>
    <col min="2308" max="2308" width="9.75" customWidth="1" style="83"/>
    <col min="2309" max="2309" width="9.0" style="83"/>
    <col min="2310" max="2310" width="9.375" customWidth="1" style="83"/>
    <col min="2311" max="2311" width="10.5" customWidth="1" style="83"/>
    <col min="2312" max="2560" width="9.0" style="83"/>
    <col min="2561" max="2561" width="24.625" customWidth="1" style="83"/>
    <col min="2562" max="2562" width="10.0" customWidth="1" style="83"/>
    <col min="2563" max="2563" width="38.75" customWidth="1" style="83"/>
    <col min="2564" max="2564" width="9.75" customWidth="1" style="83"/>
    <col min="2565" max="2565" width="9.0" style="83"/>
    <col min="2566" max="2566" width="9.375" customWidth="1" style="83"/>
    <col min="2567" max="2567" width="10.5" customWidth="1" style="83"/>
    <col min="2568" max="2816" width="9.0" style="83"/>
    <col min="2817" max="2817" width="24.625" customWidth="1" style="83"/>
    <col min="2818" max="2818" width="10.0" customWidth="1" style="83"/>
    <col min="2819" max="2819" width="38.75" customWidth="1" style="83"/>
    <col min="2820" max="2820" width="9.75" customWidth="1" style="83"/>
    <col min="2821" max="2821" width="9.0" style="83"/>
    <col min="2822" max="2822" width="9.375" customWidth="1" style="83"/>
    <col min="2823" max="2823" width="10.5" customWidth="1" style="83"/>
    <col min="2824" max="3072" width="9.0" style="83"/>
    <col min="3073" max="3073" width="24.625" customWidth="1" style="83"/>
    <col min="3074" max="3074" width="10.0" customWidth="1" style="83"/>
    <col min="3075" max="3075" width="38.75" customWidth="1" style="83"/>
    <col min="3076" max="3076" width="9.75" customWidth="1" style="83"/>
    <col min="3077" max="3077" width="9.0" style="83"/>
    <col min="3078" max="3078" width="9.375" customWidth="1" style="83"/>
    <col min="3079" max="3079" width="10.5" customWidth="1" style="83"/>
    <col min="3080" max="3328" width="9.0" style="83"/>
    <col min="3329" max="3329" width="24.625" customWidth="1" style="83"/>
    <col min="3330" max="3330" width="10.0" customWidth="1" style="83"/>
    <col min="3331" max="3331" width="38.75" customWidth="1" style="83"/>
    <col min="3332" max="3332" width="9.75" customWidth="1" style="83"/>
    <col min="3333" max="3333" width="9.0" style="83"/>
    <col min="3334" max="3334" width="9.375" customWidth="1" style="83"/>
    <col min="3335" max="3335" width="10.5" customWidth="1" style="83"/>
    <col min="3336" max="3584" width="9.0" style="83"/>
    <col min="3585" max="3585" width="24.625" customWidth="1" style="83"/>
    <col min="3586" max="3586" width="10.0" customWidth="1" style="83"/>
    <col min="3587" max="3587" width="38.75" customWidth="1" style="83"/>
    <col min="3588" max="3588" width="9.75" customWidth="1" style="83"/>
    <col min="3589" max="3589" width="9.0" style="83"/>
    <col min="3590" max="3590" width="9.375" customWidth="1" style="83"/>
    <col min="3591" max="3591" width="10.5" customWidth="1" style="83"/>
    <col min="3592" max="3840" width="9.0" style="83"/>
    <col min="3841" max="3841" width="24.625" customWidth="1" style="83"/>
    <col min="3842" max="3842" width="10.0" customWidth="1" style="83"/>
    <col min="3843" max="3843" width="38.75" customWidth="1" style="83"/>
    <col min="3844" max="3844" width="9.75" customWidth="1" style="83"/>
    <col min="3845" max="3845" width="9.0" style="83"/>
    <col min="3846" max="3846" width="9.375" customWidth="1" style="83"/>
    <col min="3847" max="3847" width="10.5" customWidth="1" style="83"/>
    <col min="3848" max="4096" width="9.0" style="83"/>
    <col min="4097" max="4097" width="24.625" customWidth="1" style="83"/>
    <col min="4098" max="4098" width="10.0" customWidth="1" style="83"/>
    <col min="4099" max="4099" width="38.75" customWidth="1" style="83"/>
    <col min="4100" max="4100" width="9.75" customWidth="1" style="83"/>
    <col min="4101" max="4101" width="9.0" style="83"/>
    <col min="4102" max="4102" width="9.375" customWidth="1" style="83"/>
    <col min="4103" max="4103" width="10.5" customWidth="1" style="83"/>
    <col min="4104" max="4352" width="9.0" style="83"/>
    <col min="4353" max="4353" width="24.625" customWidth="1" style="83"/>
    <col min="4354" max="4354" width="10.0" customWidth="1" style="83"/>
    <col min="4355" max="4355" width="38.75" customWidth="1" style="83"/>
    <col min="4356" max="4356" width="9.75" customWidth="1" style="83"/>
    <col min="4357" max="4357" width="9.0" style="83"/>
    <col min="4358" max="4358" width="9.375" customWidth="1" style="83"/>
    <col min="4359" max="4359" width="10.5" customWidth="1" style="83"/>
    <col min="4360" max="4608" width="9.0" style="83"/>
    <col min="4609" max="4609" width="24.625" customWidth="1" style="83"/>
    <col min="4610" max="4610" width="10.0" customWidth="1" style="83"/>
    <col min="4611" max="4611" width="38.75" customWidth="1" style="83"/>
    <col min="4612" max="4612" width="9.75" customWidth="1" style="83"/>
    <col min="4613" max="4613" width="9.0" style="83"/>
    <col min="4614" max="4614" width="9.375" customWidth="1" style="83"/>
    <col min="4615" max="4615" width="10.5" customWidth="1" style="83"/>
    <col min="4616" max="4864" width="9.0" style="83"/>
    <col min="4865" max="4865" width="24.625" customWidth="1" style="83"/>
    <col min="4866" max="4866" width="10.0" customWidth="1" style="83"/>
    <col min="4867" max="4867" width="38.75" customWidth="1" style="83"/>
    <col min="4868" max="4868" width="9.75" customWidth="1" style="83"/>
    <col min="4869" max="4869" width="9.0" style="83"/>
    <col min="4870" max="4870" width="9.375" customWidth="1" style="83"/>
    <col min="4871" max="4871" width="10.5" customWidth="1" style="83"/>
    <col min="4872" max="5120" width="9.0" style="83"/>
    <col min="5121" max="5121" width="24.625" customWidth="1" style="83"/>
    <col min="5122" max="5122" width="10.0" customWidth="1" style="83"/>
    <col min="5123" max="5123" width="38.75" customWidth="1" style="83"/>
    <col min="5124" max="5124" width="9.75" customWidth="1" style="83"/>
    <col min="5125" max="5125" width="9.0" style="83"/>
    <col min="5126" max="5126" width="9.375" customWidth="1" style="83"/>
    <col min="5127" max="5127" width="10.5" customWidth="1" style="83"/>
    <col min="5128" max="5376" width="9.0" style="83"/>
    <col min="5377" max="5377" width="24.625" customWidth="1" style="83"/>
    <col min="5378" max="5378" width="10.0" customWidth="1" style="83"/>
    <col min="5379" max="5379" width="38.75" customWidth="1" style="83"/>
    <col min="5380" max="5380" width="9.75" customWidth="1" style="83"/>
    <col min="5381" max="5381" width="9.0" style="83"/>
    <col min="5382" max="5382" width="9.375" customWidth="1" style="83"/>
    <col min="5383" max="5383" width="10.5" customWidth="1" style="83"/>
    <col min="5384" max="5632" width="9.0" style="83"/>
    <col min="5633" max="5633" width="24.625" customWidth="1" style="83"/>
    <col min="5634" max="5634" width="10.0" customWidth="1" style="83"/>
    <col min="5635" max="5635" width="38.75" customWidth="1" style="83"/>
    <col min="5636" max="5636" width="9.75" customWidth="1" style="83"/>
    <col min="5637" max="5637" width="9.0" style="83"/>
    <col min="5638" max="5638" width="9.375" customWidth="1" style="83"/>
    <col min="5639" max="5639" width="10.5" customWidth="1" style="83"/>
    <col min="5640" max="5888" width="9.0" style="83"/>
    <col min="5889" max="5889" width="24.625" customWidth="1" style="83"/>
    <col min="5890" max="5890" width="10.0" customWidth="1" style="83"/>
    <col min="5891" max="5891" width="38.75" customWidth="1" style="83"/>
    <col min="5892" max="5892" width="9.75" customWidth="1" style="83"/>
    <col min="5893" max="5893" width="9.0" style="83"/>
    <col min="5894" max="5894" width="9.375" customWidth="1" style="83"/>
    <col min="5895" max="5895" width="10.5" customWidth="1" style="83"/>
    <col min="5896" max="6144" width="9.0" style="83"/>
    <col min="6145" max="6145" width="24.625" customWidth="1" style="83"/>
    <col min="6146" max="6146" width="10.0" customWidth="1" style="83"/>
    <col min="6147" max="6147" width="38.75" customWidth="1" style="83"/>
    <col min="6148" max="6148" width="9.75" customWidth="1" style="83"/>
    <col min="6149" max="6149" width="9.0" style="83"/>
    <col min="6150" max="6150" width="9.375" customWidth="1" style="83"/>
    <col min="6151" max="6151" width="10.5" customWidth="1" style="83"/>
    <col min="6152" max="6400" width="9.0" style="83"/>
    <col min="6401" max="6401" width="24.625" customWidth="1" style="83"/>
    <col min="6402" max="6402" width="10.0" customWidth="1" style="83"/>
    <col min="6403" max="6403" width="38.75" customWidth="1" style="83"/>
    <col min="6404" max="6404" width="9.75" customWidth="1" style="83"/>
    <col min="6405" max="6405" width="9.0" style="83"/>
    <col min="6406" max="6406" width="9.375" customWidth="1" style="83"/>
    <col min="6407" max="6407" width="10.5" customWidth="1" style="83"/>
    <col min="6408" max="6656" width="9.0" style="83"/>
    <col min="6657" max="6657" width="24.625" customWidth="1" style="83"/>
    <col min="6658" max="6658" width="10.0" customWidth="1" style="83"/>
    <col min="6659" max="6659" width="38.75" customWidth="1" style="83"/>
    <col min="6660" max="6660" width="9.75" customWidth="1" style="83"/>
    <col min="6661" max="6661" width="9.0" style="83"/>
    <col min="6662" max="6662" width="9.375" customWidth="1" style="83"/>
    <col min="6663" max="6663" width="10.5" customWidth="1" style="83"/>
    <col min="6664" max="6912" width="9.0" style="83"/>
    <col min="6913" max="6913" width="24.625" customWidth="1" style="83"/>
    <col min="6914" max="6914" width="10.0" customWidth="1" style="83"/>
    <col min="6915" max="6915" width="38.75" customWidth="1" style="83"/>
    <col min="6916" max="6916" width="9.75" customWidth="1" style="83"/>
    <col min="6917" max="6917" width="9.0" style="83"/>
    <col min="6918" max="6918" width="9.375" customWidth="1" style="83"/>
    <col min="6919" max="6919" width="10.5" customWidth="1" style="83"/>
    <col min="6920" max="7168" width="9.0" style="83"/>
    <col min="7169" max="7169" width="24.625" customWidth="1" style="83"/>
    <col min="7170" max="7170" width="10.0" customWidth="1" style="83"/>
    <col min="7171" max="7171" width="38.75" customWidth="1" style="83"/>
    <col min="7172" max="7172" width="9.75" customWidth="1" style="83"/>
    <col min="7173" max="7173" width="9.0" style="83"/>
    <col min="7174" max="7174" width="9.375" customWidth="1" style="83"/>
    <col min="7175" max="7175" width="10.5" customWidth="1" style="83"/>
    <col min="7176" max="7424" width="9.0" style="83"/>
    <col min="7425" max="7425" width="24.625" customWidth="1" style="83"/>
    <col min="7426" max="7426" width="10.0" customWidth="1" style="83"/>
    <col min="7427" max="7427" width="38.75" customWidth="1" style="83"/>
    <col min="7428" max="7428" width="9.75" customWidth="1" style="83"/>
    <col min="7429" max="7429" width="9.0" style="83"/>
    <col min="7430" max="7430" width="9.375" customWidth="1" style="83"/>
    <col min="7431" max="7431" width="10.5" customWidth="1" style="83"/>
    <col min="7432" max="7680" width="9.0" style="83"/>
    <col min="7681" max="7681" width="24.625" customWidth="1" style="83"/>
    <col min="7682" max="7682" width="10.0" customWidth="1" style="83"/>
    <col min="7683" max="7683" width="38.75" customWidth="1" style="83"/>
    <col min="7684" max="7684" width="9.75" customWidth="1" style="83"/>
    <col min="7685" max="7685" width="9.0" style="83"/>
    <col min="7686" max="7686" width="9.375" customWidth="1" style="83"/>
    <col min="7687" max="7687" width="10.5" customWidth="1" style="83"/>
    <col min="7688" max="7936" width="9.0" style="83"/>
    <col min="7937" max="7937" width="24.625" customWidth="1" style="83"/>
    <col min="7938" max="7938" width="10.0" customWidth="1" style="83"/>
    <col min="7939" max="7939" width="38.75" customWidth="1" style="83"/>
    <col min="7940" max="7940" width="9.75" customWidth="1" style="83"/>
    <col min="7941" max="7941" width="9.0" style="83"/>
    <col min="7942" max="7942" width="9.375" customWidth="1" style="83"/>
    <col min="7943" max="7943" width="10.5" customWidth="1" style="83"/>
    <col min="7944" max="8192" width="9.0" style="83"/>
    <col min="8193" max="8193" width="24.625" customWidth="1" style="83"/>
    <col min="8194" max="8194" width="10.0" customWidth="1" style="83"/>
    <col min="8195" max="8195" width="38.75" customWidth="1" style="83"/>
    <col min="8196" max="8196" width="9.75" customWidth="1" style="83"/>
    <col min="8197" max="8197" width="9.0" style="83"/>
    <col min="8198" max="8198" width="9.375" customWidth="1" style="83"/>
    <col min="8199" max="8199" width="10.5" customWidth="1" style="83"/>
    <col min="8200" max="8448" width="9.0" style="83"/>
    <col min="8449" max="8449" width="24.625" customWidth="1" style="83"/>
    <col min="8450" max="8450" width="10.0" customWidth="1" style="83"/>
    <col min="8451" max="8451" width="38.75" customWidth="1" style="83"/>
    <col min="8452" max="8452" width="9.75" customWidth="1" style="83"/>
    <col min="8453" max="8453" width="9.0" style="83"/>
    <col min="8454" max="8454" width="9.375" customWidth="1" style="83"/>
    <col min="8455" max="8455" width="10.5" customWidth="1" style="83"/>
    <col min="8456" max="8704" width="9.0" style="83"/>
    <col min="8705" max="8705" width="24.625" customWidth="1" style="83"/>
    <col min="8706" max="8706" width="10.0" customWidth="1" style="83"/>
    <col min="8707" max="8707" width="38.75" customWidth="1" style="83"/>
    <col min="8708" max="8708" width="9.75" customWidth="1" style="83"/>
    <col min="8709" max="8709" width="9.0" style="83"/>
    <col min="8710" max="8710" width="9.375" customWidth="1" style="83"/>
    <col min="8711" max="8711" width="10.5" customWidth="1" style="83"/>
    <col min="8712" max="8960" width="9.0" style="83"/>
    <col min="8961" max="8961" width="24.625" customWidth="1" style="83"/>
    <col min="8962" max="8962" width="10.0" customWidth="1" style="83"/>
    <col min="8963" max="8963" width="38.75" customWidth="1" style="83"/>
    <col min="8964" max="8964" width="9.75" customWidth="1" style="83"/>
    <col min="8965" max="8965" width="9.0" style="83"/>
    <col min="8966" max="8966" width="9.375" customWidth="1" style="83"/>
    <col min="8967" max="8967" width="10.5" customWidth="1" style="83"/>
    <col min="8968" max="9216" width="9.0" style="83"/>
    <col min="9217" max="9217" width="24.625" customWidth="1" style="83"/>
    <col min="9218" max="9218" width="10.0" customWidth="1" style="83"/>
    <col min="9219" max="9219" width="38.75" customWidth="1" style="83"/>
    <col min="9220" max="9220" width="9.75" customWidth="1" style="83"/>
    <col min="9221" max="9221" width="9.0" style="83"/>
    <col min="9222" max="9222" width="9.375" customWidth="1" style="83"/>
    <col min="9223" max="9223" width="10.5" customWidth="1" style="83"/>
    <col min="9224" max="9472" width="9.0" style="83"/>
    <col min="9473" max="9473" width="24.625" customWidth="1" style="83"/>
    <col min="9474" max="9474" width="10.0" customWidth="1" style="83"/>
    <col min="9475" max="9475" width="38.75" customWidth="1" style="83"/>
    <col min="9476" max="9476" width="9.75" customWidth="1" style="83"/>
    <col min="9477" max="9477" width="9.0" style="83"/>
    <col min="9478" max="9478" width="9.375" customWidth="1" style="83"/>
    <col min="9479" max="9479" width="10.5" customWidth="1" style="83"/>
    <col min="9480" max="9728" width="9.0" style="83"/>
    <col min="9729" max="9729" width="24.625" customWidth="1" style="83"/>
    <col min="9730" max="9730" width="10.0" customWidth="1" style="83"/>
    <col min="9731" max="9731" width="38.75" customWidth="1" style="83"/>
    <col min="9732" max="9732" width="9.75" customWidth="1" style="83"/>
    <col min="9733" max="9733" width="9.0" style="83"/>
    <col min="9734" max="9734" width="9.375" customWidth="1" style="83"/>
    <col min="9735" max="9735" width="10.5" customWidth="1" style="83"/>
    <col min="9736" max="9984" width="9.0" style="83"/>
    <col min="9985" max="9985" width="24.625" customWidth="1" style="83"/>
    <col min="9986" max="9986" width="10.0" customWidth="1" style="83"/>
    <col min="9987" max="9987" width="38.75" customWidth="1" style="83"/>
    <col min="9988" max="9988" width="9.75" customWidth="1" style="83"/>
    <col min="9989" max="9989" width="9.0" style="83"/>
    <col min="9990" max="9990" width="9.375" customWidth="1" style="83"/>
    <col min="9991" max="9991" width="10.5" customWidth="1" style="83"/>
    <col min="9992" max="10240" width="9.0" style="83"/>
    <col min="10241" max="10241" width="24.625" customWidth="1" style="83"/>
    <col min="10242" max="10242" width="10.0" customWidth="1" style="83"/>
    <col min="10243" max="10243" width="38.75" customWidth="1" style="83"/>
    <col min="10244" max="10244" width="9.75" customWidth="1" style="83"/>
    <col min="10245" max="10245" width="9.0" style="83"/>
    <col min="10246" max="10246" width="9.375" customWidth="1" style="83"/>
    <col min="10247" max="10247" width="10.5" customWidth="1" style="83"/>
    <col min="10248" max="10496" width="9.0" style="83"/>
    <col min="10497" max="10497" width="24.625" customWidth="1" style="83"/>
    <col min="10498" max="10498" width="10.0" customWidth="1" style="83"/>
    <col min="10499" max="10499" width="38.75" customWidth="1" style="83"/>
    <col min="10500" max="10500" width="9.75" customWidth="1" style="83"/>
    <col min="10501" max="10501" width="9.0" style="83"/>
    <col min="10502" max="10502" width="9.375" customWidth="1" style="83"/>
    <col min="10503" max="10503" width="10.5" customWidth="1" style="83"/>
    <col min="10504" max="10752" width="9.0" style="83"/>
    <col min="10753" max="10753" width="24.625" customWidth="1" style="83"/>
    <col min="10754" max="10754" width="10.0" customWidth="1" style="83"/>
    <col min="10755" max="10755" width="38.75" customWidth="1" style="83"/>
    <col min="10756" max="10756" width="9.75" customWidth="1" style="83"/>
    <col min="10757" max="10757" width="9.0" style="83"/>
    <col min="10758" max="10758" width="9.375" customWidth="1" style="83"/>
    <col min="10759" max="10759" width="10.5" customWidth="1" style="83"/>
    <col min="10760" max="11008" width="9.0" style="83"/>
    <col min="11009" max="11009" width="24.625" customWidth="1" style="83"/>
    <col min="11010" max="11010" width="10.0" customWidth="1" style="83"/>
    <col min="11011" max="11011" width="38.75" customWidth="1" style="83"/>
    <col min="11012" max="11012" width="9.75" customWidth="1" style="83"/>
    <col min="11013" max="11013" width="9.0" style="83"/>
    <col min="11014" max="11014" width="9.375" customWidth="1" style="83"/>
    <col min="11015" max="11015" width="10.5" customWidth="1" style="83"/>
    <col min="11016" max="11264" width="9.0" style="83"/>
    <col min="11265" max="11265" width="24.625" customWidth="1" style="83"/>
    <col min="11266" max="11266" width="10.0" customWidth="1" style="83"/>
    <col min="11267" max="11267" width="38.75" customWidth="1" style="83"/>
    <col min="11268" max="11268" width="9.75" customWidth="1" style="83"/>
    <col min="11269" max="11269" width="9.0" style="83"/>
    <col min="11270" max="11270" width="9.375" customWidth="1" style="83"/>
    <col min="11271" max="11271" width="10.5" customWidth="1" style="83"/>
    <col min="11272" max="11520" width="9.0" style="83"/>
    <col min="11521" max="11521" width="24.625" customWidth="1" style="83"/>
    <col min="11522" max="11522" width="10.0" customWidth="1" style="83"/>
    <col min="11523" max="11523" width="38.75" customWidth="1" style="83"/>
    <col min="11524" max="11524" width="9.75" customWidth="1" style="83"/>
    <col min="11525" max="11525" width="9.0" style="83"/>
    <col min="11526" max="11526" width="9.375" customWidth="1" style="83"/>
    <col min="11527" max="11527" width="10.5" customWidth="1" style="83"/>
    <col min="11528" max="11776" width="9.0" style="83"/>
    <col min="11777" max="11777" width="24.625" customWidth="1" style="83"/>
    <col min="11778" max="11778" width="10.0" customWidth="1" style="83"/>
    <col min="11779" max="11779" width="38.75" customWidth="1" style="83"/>
    <col min="11780" max="11780" width="9.75" customWidth="1" style="83"/>
    <col min="11781" max="11781" width="9.0" style="83"/>
    <col min="11782" max="11782" width="9.375" customWidth="1" style="83"/>
    <col min="11783" max="11783" width="10.5" customWidth="1" style="83"/>
    <col min="11784" max="12032" width="9.0" style="83"/>
    <col min="12033" max="12033" width="24.625" customWidth="1" style="83"/>
    <col min="12034" max="12034" width="10.0" customWidth="1" style="83"/>
    <col min="12035" max="12035" width="38.75" customWidth="1" style="83"/>
    <col min="12036" max="12036" width="9.75" customWidth="1" style="83"/>
    <col min="12037" max="12037" width="9.0" style="83"/>
    <col min="12038" max="12038" width="9.375" customWidth="1" style="83"/>
    <col min="12039" max="12039" width="10.5" customWidth="1" style="83"/>
    <col min="12040" max="12288" width="9.0" style="83"/>
    <col min="12289" max="12289" width="24.625" customWidth="1" style="83"/>
    <col min="12290" max="12290" width="10.0" customWidth="1" style="83"/>
    <col min="12291" max="12291" width="38.75" customWidth="1" style="83"/>
    <col min="12292" max="12292" width="9.75" customWidth="1" style="83"/>
    <col min="12293" max="12293" width="9.0" style="83"/>
    <col min="12294" max="12294" width="9.375" customWidth="1" style="83"/>
    <col min="12295" max="12295" width="10.5" customWidth="1" style="83"/>
    <col min="12296" max="12544" width="9.0" style="83"/>
    <col min="12545" max="12545" width="24.625" customWidth="1" style="83"/>
    <col min="12546" max="12546" width="10.0" customWidth="1" style="83"/>
    <col min="12547" max="12547" width="38.75" customWidth="1" style="83"/>
    <col min="12548" max="12548" width="9.75" customWidth="1" style="83"/>
    <col min="12549" max="12549" width="9.0" style="83"/>
    <col min="12550" max="12550" width="9.375" customWidth="1" style="83"/>
    <col min="12551" max="12551" width="10.5" customWidth="1" style="83"/>
    <col min="12552" max="12800" width="9.0" style="83"/>
    <col min="12801" max="12801" width="24.625" customWidth="1" style="83"/>
    <col min="12802" max="12802" width="10.0" customWidth="1" style="83"/>
    <col min="12803" max="12803" width="38.75" customWidth="1" style="83"/>
    <col min="12804" max="12804" width="9.75" customWidth="1" style="83"/>
    <col min="12805" max="12805" width="9.0" style="83"/>
    <col min="12806" max="12806" width="9.375" customWidth="1" style="83"/>
    <col min="12807" max="12807" width="10.5" customWidth="1" style="83"/>
    <col min="12808" max="13056" width="9.0" style="83"/>
    <col min="13057" max="13057" width="24.625" customWidth="1" style="83"/>
    <col min="13058" max="13058" width="10.0" customWidth="1" style="83"/>
    <col min="13059" max="13059" width="38.75" customWidth="1" style="83"/>
    <col min="13060" max="13060" width="9.75" customWidth="1" style="83"/>
    <col min="13061" max="13061" width="9.0" style="83"/>
    <col min="13062" max="13062" width="9.375" customWidth="1" style="83"/>
    <col min="13063" max="13063" width="10.5" customWidth="1" style="83"/>
    <col min="13064" max="13312" width="9.0" style="83"/>
    <col min="13313" max="13313" width="24.625" customWidth="1" style="83"/>
    <col min="13314" max="13314" width="10.0" customWidth="1" style="83"/>
    <col min="13315" max="13315" width="38.75" customWidth="1" style="83"/>
    <col min="13316" max="13316" width="9.75" customWidth="1" style="83"/>
    <col min="13317" max="13317" width="9.0" style="83"/>
    <col min="13318" max="13318" width="9.375" customWidth="1" style="83"/>
    <col min="13319" max="13319" width="10.5" customWidth="1" style="83"/>
    <col min="13320" max="13568" width="9.0" style="83"/>
    <col min="13569" max="13569" width="24.625" customWidth="1" style="83"/>
    <col min="13570" max="13570" width="10.0" customWidth="1" style="83"/>
    <col min="13571" max="13571" width="38.75" customWidth="1" style="83"/>
    <col min="13572" max="13572" width="9.75" customWidth="1" style="83"/>
    <col min="13573" max="13573" width="9.0" style="83"/>
    <col min="13574" max="13574" width="9.375" customWidth="1" style="83"/>
    <col min="13575" max="13575" width="10.5" customWidth="1" style="83"/>
    <col min="13576" max="13824" width="9.0" style="83"/>
    <col min="13825" max="13825" width="24.625" customWidth="1" style="83"/>
    <col min="13826" max="13826" width="10.0" customWidth="1" style="83"/>
    <col min="13827" max="13827" width="38.75" customWidth="1" style="83"/>
    <col min="13828" max="13828" width="9.75" customWidth="1" style="83"/>
    <col min="13829" max="13829" width="9.0" style="83"/>
    <col min="13830" max="13830" width="9.375" customWidth="1" style="83"/>
    <col min="13831" max="13831" width="10.5" customWidth="1" style="83"/>
    <col min="13832" max="14080" width="9.0" style="83"/>
    <col min="14081" max="14081" width="24.625" customWidth="1" style="83"/>
    <col min="14082" max="14082" width="10.0" customWidth="1" style="83"/>
    <col min="14083" max="14083" width="38.75" customWidth="1" style="83"/>
    <col min="14084" max="14084" width="9.75" customWidth="1" style="83"/>
    <col min="14085" max="14085" width="9.0" style="83"/>
    <col min="14086" max="14086" width="9.375" customWidth="1" style="83"/>
    <col min="14087" max="14087" width="10.5" customWidth="1" style="83"/>
    <col min="14088" max="14336" width="9.0" style="83"/>
    <col min="14337" max="14337" width="24.625" customWidth="1" style="83"/>
    <col min="14338" max="14338" width="10.0" customWidth="1" style="83"/>
    <col min="14339" max="14339" width="38.75" customWidth="1" style="83"/>
    <col min="14340" max="14340" width="9.75" customWidth="1" style="83"/>
    <col min="14341" max="14341" width="9.0" style="83"/>
    <col min="14342" max="14342" width="9.375" customWidth="1" style="83"/>
    <col min="14343" max="14343" width="10.5" customWidth="1" style="83"/>
    <col min="14344" max="14592" width="9.0" style="83"/>
    <col min="14593" max="14593" width="24.625" customWidth="1" style="83"/>
    <col min="14594" max="14594" width="10.0" customWidth="1" style="83"/>
    <col min="14595" max="14595" width="38.75" customWidth="1" style="83"/>
    <col min="14596" max="14596" width="9.75" customWidth="1" style="83"/>
    <col min="14597" max="14597" width="9.0" style="83"/>
    <col min="14598" max="14598" width="9.375" customWidth="1" style="83"/>
    <col min="14599" max="14599" width="10.5" customWidth="1" style="83"/>
    <col min="14600" max="14848" width="9.0" style="83"/>
    <col min="14849" max="14849" width="24.625" customWidth="1" style="83"/>
    <col min="14850" max="14850" width="10.0" customWidth="1" style="83"/>
    <col min="14851" max="14851" width="38.75" customWidth="1" style="83"/>
    <col min="14852" max="14852" width="9.75" customWidth="1" style="83"/>
    <col min="14853" max="14853" width="9.0" style="83"/>
    <col min="14854" max="14854" width="9.375" customWidth="1" style="83"/>
    <col min="14855" max="14855" width="10.5" customWidth="1" style="83"/>
    <col min="14856" max="15104" width="9.0" style="83"/>
    <col min="15105" max="15105" width="24.625" customWidth="1" style="83"/>
    <col min="15106" max="15106" width="10.0" customWidth="1" style="83"/>
    <col min="15107" max="15107" width="38.75" customWidth="1" style="83"/>
    <col min="15108" max="15108" width="9.75" customWidth="1" style="83"/>
    <col min="15109" max="15109" width="9.0" style="83"/>
    <col min="15110" max="15110" width="9.375" customWidth="1" style="83"/>
    <col min="15111" max="15111" width="10.5" customWidth="1" style="83"/>
    <col min="15112" max="15360" width="9.0" style="83"/>
    <col min="15361" max="15361" width="24.625" customWidth="1" style="83"/>
    <col min="15362" max="15362" width="10.0" customWidth="1" style="83"/>
    <col min="15363" max="15363" width="38.75" customWidth="1" style="83"/>
    <col min="15364" max="15364" width="9.75" customWidth="1" style="83"/>
    <col min="15365" max="15365" width="9.0" style="83"/>
    <col min="15366" max="15366" width="9.375" customWidth="1" style="83"/>
    <col min="15367" max="15367" width="10.5" customWidth="1" style="83"/>
    <col min="15368" max="15616" width="9.0" style="83"/>
    <col min="15617" max="15617" width="24.625" customWidth="1" style="83"/>
    <col min="15618" max="15618" width="10.0" customWidth="1" style="83"/>
    <col min="15619" max="15619" width="38.75" customWidth="1" style="83"/>
    <col min="15620" max="15620" width="9.75" customWidth="1" style="83"/>
    <col min="15621" max="15621" width="9.0" style="83"/>
    <col min="15622" max="15622" width="9.375" customWidth="1" style="83"/>
    <col min="15623" max="15623" width="10.5" customWidth="1" style="83"/>
    <col min="15624" max="15872" width="9.0" style="83"/>
    <col min="15873" max="15873" width="24.625" customWidth="1" style="83"/>
    <col min="15874" max="15874" width="10.0" customWidth="1" style="83"/>
    <col min="15875" max="15875" width="38.75" customWidth="1" style="83"/>
    <col min="15876" max="15876" width="9.75" customWidth="1" style="83"/>
    <col min="15877" max="15877" width="9.0" style="83"/>
    <col min="15878" max="15878" width="9.375" customWidth="1" style="83"/>
    <col min="15879" max="15879" width="10.5" customWidth="1" style="83"/>
    <col min="15880" max="16128" width="9.0" style="83"/>
    <col min="16129" max="16129" width="24.625" customWidth="1" style="83"/>
    <col min="16130" max="16130" width="10.0" customWidth="1" style="83"/>
    <col min="16131" max="16131" width="38.75" customWidth="1" style="83"/>
    <col min="16132" max="16132" width="9.75" customWidth="1" style="83"/>
    <col min="16133" max="16133" width="9.0" style="83"/>
    <col min="16134" max="16134" width="9.375" customWidth="1" style="83"/>
    <col min="16135" max="16135" width="10.5" customWidth="1" style="83"/>
    <col min="16136" max="16384" width="9.0" style="83"/>
  </cols>
  <sheetData>
    <row r="1" spans="1:4" ht="24.0" customHeight="1" x14ac:dyDescent="0.15">
      <c r="A1" s="440" t="s">
        <v>1529</v>
      </c>
      <c r="B1" s="440"/>
      <c r="C1" s="440"/>
      <c r="D1" s="440"/>
    </row>
    <row r="2" spans="1:4" ht="24.0" customHeight="1" x14ac:dyDescent="0.15">
      <c r="D2" s="84" t="s">
        <v>1044</v>
      </c>
    </row>
    <row r="3" spans="1:4" s="80" customFormat="1" ht="24.0" customHeight="1" x14ac:dyDescent="0.15">
      <c r="A3" s="61" t="s">
        <v>52</v>
      </c>
      <c r="B3" s="61" t="s">
        <v>3</v>
      </c>
      <c r="C3" s="61" t="s">
        <v>52</v>
      </c>
      <c r="D3" s="61" t="s">
        <v>3</v>
      </c>
    </row>
    <row r="4" spans="1:7" s="80" customFormat="1" ht="24.0" customHeight="1" x14ac:dyDescent="0.15">
      <c r="A4" s="86" t="s">
        <v>1530</v>
      </c>
      <c r="B4" s="270">
        <v>2685</v>
      </c>
      <c r="C4" s="86" t="s">
        <v>1531</v>
      </c>
      <c r="D4" s="63">
        <v>740</v>
      </c>
      <c r="F4" s="89"/>
      <c r="G4" s="88"/>
    </row>
    <row r="5" spans="1:6" s="80" customFormat="1" ht="24.0" customHeight="1" x14ac:dyDescent="0.15">
      <c r="A5" s="85" t="s">
        <v>1532</v>
      </c>
      <c r="B5" s="63"/>
      <c r="C5" s="90" t="s">
        <v>1040</v>
      </c>
      <c r="D5" s="63">
        <v>1945</v>
      </c>
      <c r="F5" s="93"/>
    </row>
    <row r="6" spans="1:6" s="80" customFormat="1" ht="24.0" customHeight="1" x14ac:dyDescent="0.15">
      <c r="A6" s="271" t="s">
        <v>46</v>
      </c>
      <c r="B6" s="87">
        <f>B4</f>
        <v>2685</v>
      </c>
      <c r="C6" s="271" t="s">
        <v>1528</v>
      </c>
      <c r="D6" s="87">
        <f>D4+D5</f>
        <v>2685</v>
      </c>
      <c r="F6" s="89"/>
    </row>
    <row r="7" spans="1:6" ht="24.0" customHeight="1" x14ac:dyDescent="0.15">
      <c r="A7" s="441"/>
      <c r="B7" s="441"/>
      <c r="C7" s="441"/>
      <c r="D7" s="441"/>
      <c r="F7" s="97"/>
    </row>
    <row r="8" spans="1:6" ht="24.0" customHeight="1" x14ac:dyDescent="0.15">
      <c r="D8" s="98"/>
      <c r="F8" s="99"/>
    </row>
    <row r="9" spans="1:6" ht="24.0" customHeight="1" x14ac:dyDescent="0.15">
      <c r="B9" s="98"/>
      <c r="D9" s="100"/>
      <c r="F9" s="97"/>
    </row>
    <row r="10" spans="1:6" ht="24.0" customHeight="1" x14ac:dyDescent="0.15">
      <c r="A10" s="83"/>
      <c r="C10" s="83"/>
      <c r="F10" s="99"/>
    </row>
    <row r="11" spans="1:6" ht="24.0" customHeight="1" x14ac:dyDescent="0.15">
      <c r="A11" s="83"/>
      <c r="C11" s="83"/>
      <c r="F11" s="97"/>
    </row>
    <row r="12" spans="1:6" ht="24.0" customHeight="1" x14ac:dyDescent="0.15">
      <c r="A12" s="83"/>
      <c r="C12" s="83"/>
      <c r="F12" s="97"/>
    </row>
    <row r="13" spans="1:6" ht="24.0" customHeight="1" x14ac:dyDescent="0.15">
      <c r="A13" s="83"/>
      <c r="C13" s="83"/>
      <c r="F13" s="97"/>
    </row>
    <row r="14" spans="1:6" ht="24.0" customHeight="1" x14ac:dyDescent="0.15">
      <c r="A14" s="83"/>
      <c r="C14" s="83"/>
      <c r="F14" s="99"/>
    </row>
  </sheetData>
  <mergeCells count="2">
    <mergeCell ref="A1:D1"/>
    <mergeCell ref="A7:D7"/>
  </mergeCells>
  <phoneticPr fontId="0" type="noConversion"/>
  <pageMargins left="0.6999125161508876" right="0.6999125161508876" top="0.7499062639521802" bottom="0.7499062639521802" header="0.2999625102741512" footer="0.2999625102741512"/>
  <pageSetup paperSize="9"/>
  <extLst>
    <ext uri="{2D9387EB-5337-4D45-933B-B4D357D02E09}">
      <gutter val="0.0" pos="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WVO14"/>
  <sheetViews>
    <sheetView zoomScaleNormal="100" topLeftCell="A1" workbookViewId="0">
      <selection activeCell="K15" activeCellId="0" sqref="K15"/>
    </sheetView>
  </sheetViews>
  <sheetFormatPr defaultRowHeight="21.75" customHeight="1" defaultColWidth="9.000137329101562" x14ac:dyDescent="0.15"/>
  <cols>
    <col min="1" max="1" width="24.625" customWidth="1" style="59"/>
    <col min="2" max="2" width="13.875" customWidth="1"/>
    <col min="3" max="3" width="38.75" customWidth="1" style="59"/>
    <col min="4" max="4" width="11.5" customWidth="1"/>
    <col min="5" max="5" width="9.0"/>
    <col min="6" max="6" width="9.375" customWidth="1"/>
    <col min="7" max="7" width="10.5" customWidth="1"/>
    <col min="8" max="256" width="9.0"/>
    <col min="257" max="257" width="24.625" customWidth="1"/>
    <col min="258" max="258" width="10.0" customWidth="1"/>
    <col min="259" max="259" width="38.75" customWidth="1"/>
    <col min="260" max="260" width="9.75" customWidth="1"/>
    <col min="261" max="261" width="9.0"/>
    <col min="262" max="262" width="9.375" customWidth="1"/>
    <col min="263" max="263" width="10.5" customWidth="1"/>
    <col min="264" max="512" width="9.0"/>
    <col min="513" max="513" width="24.625" customWidth="1"/>
    <col min="514" max="514" width="10.0" customWidth="1"/>
    <col min="515" max="515" width="38.75" customWidth="1"/>
    <col min="516" max="516" width="9.75" customWidth="1"/>
    <col min="517" max="517" width="9.0"/>
    <col min="518" max="518" width="9.375" customWidth="1"/>
    <col min="519" max="519" width="10.5" customWidth="1"/>
    <col min="520" max="768" width="9.0"/>
    <col min="769" max="769" width="24.625" customWidth="1"/>
    <col min="770" max="770" width="10.0" customWidth="1"/>
    <col min="771" max="771" width="38.75" customWidth="1"/>
    <col min="772" max="772" width="9.75" customWidth="1"/>
    <col min="773" max="773" width="9.0"/>
    <col min="774" max="774" width="9.375" customWidth="1"/>
    <col min="775" max="775" width="10.5" customWidth="1"/>
    <col min="776" max="1024" width="9.0"/>
    <col min="1025" max="1025" width="24.625" customWidth="1"/>
    <col min="1026" max="1026" width="10.0" customWidth="1"/>
    <col min="1027" max="1027" width="38.75" customWidth="1"/>
    <col min="1028" max="1028" width="9.75" customWidth="1"/>
    <col min="1029" max="1029" width="9.0"/>
    <col min="1030" max="1030" width="9.375" customWidth="1"/>
    <col min="1031" max="1031" width="10.5" customWidth="1"/>
    <col min="1032" max="1280" width="9.0"/>
    <col min="1281" max="1281" width="24.625" customWidth="1"/>
    <col min="1282" max="1282" width="10.0" customWidth="1"/>
    <col min="1283" max="1283" width="38.75" customWidth="1"/>
    <col min="1284" max="1284" width="9.75" customWidth="1"/>
    <col min="1285" max="1285" width="9.0"/>
    <col min="1286" max="1286" width="9.375" customWidth="1"/>
    <col min="1287" max="1287" width="10.5" customWidth="1"/>
    <col min="1288" max="1536" width="9.0"/>
    <col min="1537" max="1537" width="24.625" customWidth="1"/>
    <col min="1538" max="1538" width="10.0" customWidth="1"/>
    <col min="1539" max="1539" width="38.75" customWidth="1"/>
    <col min="1540" max="1540" width="9.75" customWidth="1"/>
    <col min="1541" max="1541" width="9.0"/>
    <col min="1542" max="1542" width="9.375" customWidth="1"/>
    <col min="1543" max="1543" width="10.5" customWidth="1"/>
    <col min="1544" max="1792" width="9.0"/>
    <col min="1793" max="1793" width="24.625" customWidth="1"/>
    <col min="1794" max="1794" width="10.0" customWidth="1"/>
    <col min="1795" max="1795" width="38.75" customWidth="1"/>
    <col min="1796" max="1796" width="9.75" customWidth="1"/>
    <col min="1797" max="1797" width="9.0"/>
    <col min="1798" max="1798" width="9.375" customWidth="1"/>
    <col min="1799" max="1799" width="10.5" customWidth="1"/>
    <col min="1800" max="2048" width="9.0"/>
    <col min="2049" max="2049" width="24.625" customWidth="1"/>
    <col min="2050" max="2050" width="10.0" customWidth="1"/>
    <col min="2051" max="2051" width="38.75" customWidth="1"/>
    <col min="2052" max="2052" width="9.75" customWidth="1"/>
    <col min="2053" max="2053" width="9.0"/>
    <col min="2054" max="2054" width="9.375" customWidth="1"/>
    <col min="2055" max="2055" width="10.5" customWidth="1"/>
    <col min="2056" max="2304" width="9.0"/>
    <col min="2305" max="2305" width="24.625" customWidth="1"/>
    <col min="2306" max="2306" width="10.0" customWidth="1"/>
    <col min="2307" max="2307" width="38.75" customWidth="1"/>
    <col min="2308" max="2308" width="9.75" customWidth="1"/>
    <col min="2309" max="2309" width="9.0"/>
    <col min="2310" max="2310" width="9.375" customWidth="1"/>
    <col min="2311" max="2311" width="10.5" customWidth="1"/>
    <col min="2312" max="2560" width="9.0"/>
    <col min="2561" max="2561" width="24.625" customWidth="1"/>
    <col min="2562" max="2562" width="10.0" customWidth="1"/>
    <col min="2563" max="2563" width="38.75" customWidth="1"/>
    <col min="2564" max="2564" width="9.75" customWidth="1"/>
    <col min="2565" max="2565" width="9.0"/>
    <col min="2566" max="2566" width="9.375" customWidth="1"/>
    <col min="2567" max="2567" width="10.5" customWidth="1"/>
    <col min="2568" max="2816" width="9.0"/>
    <col min="2817" max="2817" width="24.625" customWidth="1"/>
    <col min="2818" max="2818" width="10.0" customWidth="1"/>
    <col min="2819" max="2819" width="38.75" customWidth="1"/>
    <col min="2820" max="2820" width="9.75" customWidth="1"/>
    <col min="2821" max="2821" width="9.0"/>
    <col min="2822" max="2822" width="9.375" customWidth="1"/>
    <col min="2823" max="2823" width="10.5" customWidth="1"/>
    <col min="2824" max="3072" width="9.0"/>
    <col min="3073" max="3073" width="24.625" customWidth="1"/>
    <col min="3074" max="3074" width="10.0" customWidth="1"/>
    <col min="3075" max="3075" width="38.75" customWidth="1"/>
    <col min="3076" max="3076" width="9.75" customWidth="1"/>
    <col min="3077" max="3077" width="9.0"/>
    <col min="3078" max="3078" width="9.375" customWidth="1"/>
    <col min="3079" max="3079" width="10.5" customWidth="1"/>
    <col min="3080" max="3328" width="9.0"/>
    <col min="3329" max="3329" width="24.625" customWidth="1"/>
    <col min="3330" max="3330" width="10.0" customWidth="1"/>
    <col min="3331" max="3331" width="38.75" customWidth="1"/>
    <col min="3332" max="3332" width="9.75" customWidth="1"/>
    <col min="3333" max="3333" width="9.0"/>
    <col min="3334" max="3334" width="9.375" customWidth="1"/>
    <col min="3335" max="3335" width="10.5" customWidth="1"/>
    <col min="3336" max="3584" width="9.0"/>
    <col min="3585" max="3585" width="24.625" customWidth="1"/>
    <col min="3586" max="3586" width="10.0" customWidth="1"/>
    <col min="3587" max="3587" width="38.75" customWidth="1"/>
    <col min="3588" max="3588" width="9.75" customWidth="1"/>
    <col min="3589" max="3589" width="9.0"/>
    <col min="3590" max="3590" width="9.375" customWidth="1"/>
    <col min="3591" max="3591" width="10.5" customWidth="1"/>
    <col min="3592" max="3840" width="9.0"/>
    <col min="3841" max="3841" width="24.625" customWidth="1"/>
    <col min="3842" max="3842" width="10.0" customWidth="1"/>
    <col min="3843" max="3843" width="38.75" customWidth="1"/>
    <col min="3844" max="3844" width="9.75" customWidth="1"/>
    <col min="3845" max="3845" width="9.0"/>
    <col min="3846" max="3846" width="9.375" customWidth="1"/>
    <col min="3847" max="3847" width="10.5" customWidth="1"/>
    <col min="3848" max="4096" width="9.0"/>
    <col min="4097" max="4097" width="24.625" customWidth="1"/>
    <col min="4098" max="4098" width="10.0" customWidth="1"/>
    <col min="4099" max="4099" width="38.75" customWidth="1"/>
    <col min="4100" max="4100" width="9.75" customWidth="1"/>
    <col min="4101" max="4101" width="9.0"/>
    <col min="4102" max="4102" width="9.375" customWidth="1"/>
    <col min="4103" max="4103" width="10.5" customWidth="1"/>
    <col min="4104" max="4352" width="9.0"/>
    <col min="4353" max="4353" width="24.625" customWidth="1"/>
    <col min="4354" max="4354" width="10.0" customWidth="1"/>
    <col min="4355" max="4355" width="38.75" customWidth="1"/>
    <col min="4356" max="4356" width="9.75" customWidth="1"/>
    <col min="4357" max="4357" width="9.0"/>
    <col min="4358" max="4358" width="9.375" customWidth="1"/>
    <col min="4359" max="4359" width="10.5" customWidth="1"/>
    <col min="4360" max="4608" width="9.0"/>
    <col min="4609" max="4609" width="24.625" customWidth="1"/>
    <col min="4610" max="4610" width="10.0" customWidth="1"/>
    <col min="4611" max="4611" width="38.75" customWidth="1"/>
    <col min="4612" max="4612" width="9.75" customWidth="1"/>
    <col min="4613" max="4613" width="9.0"/>
    <col min="4614" max="4614" width="9.375" customWidth="1"/>
    <col min="4615" max="4615" width="10.5" customWidth="1"/>
    <col min="4616" max="4864" width="9.0"/>
    <col min="4865" max="4865" width="24.625" customWidth="1"/>
    <col min="4866" max="4866" width="10.0" customWidth="1"/>
    <col min="4867" max="4867" width="38.75" customWidth="1"/>
    <col min="4868" max="4868" width="9.75" customWidth="1"/>
    <col min="4869" max="4869" width="9.0"/>
    <col min="4870" max="4870" width="9.375" customWidth="1"/>
    <col min="4871" max="4871" width="10.5" customWidth="1"/>
    <col min="4872" max="5120" width="9.0"/>
    <col min="5121" max="5121" width="24.625" customWidth="1"/>
    <col min="5122" max="5122" width="10.0" customWidth="1"/>
    <col min="5123" max="5123" width="38.75" customWidth="1"/>
    <col min="5124" max="5124" width="9.75" customWidth="1"/>
    <col min="5125" max="5125" width="9.0"/>
    <col min="5126" max="5126" width="9.375" customWidth="1"/>
    <col min="5127" max="5127" width="10.5" customWidth="1"/>
    <col min="5128" max="5376" width="9.0"/>
    <col min="5377" max="5377" width="24.625" customWidth="1"/>
    <col min="5378" max="5378" width="10.0" customWidth="1"/>
    <col min="5379" max="5379" width="38.75" customWidth="1"/>
    <col min="5380" max="5380" width="9.75" customWidth="1"/>
    <col min="5381" max="5381" width="9.0"/>
    <col min="5382" max="5382" width="9.375" customWidth="1"/>
    <col min="5383" max="5383" width="10.5" customWidth="1"/>
    <col min="5384" max="5632" width="9.0"/>
    <col min="5633" max="5633" width="24.625" customWidth="1"/>
    <col min="5634" max="5634" width="10.0" customWidth="1"/>
    <col min="5635" max="5635" width="38.75" customWidth="1"/>
    <col min="5636" max="5636" width="9.75" customWidth="1"/>
    <col min="5637" max="5637" width="9.0"/>
    <col min="5638" max="5638" width="9.375" customWidth="1"/>
    <col min="5639" max="5639" width="10.5" customWidth="1"/>
    <col min="5640" max="5888" width="9.0"/>
    <col min="5889" max="5889" width="24.625" customWidth="1"/>
    <col min="5890" max="5890" width="10.0" customWidth="1"/>
    <col min="5891" max="5891" width="38.75" customWidth="1"/>
    <col min="5892" max="5892" width="9.75" customWidth="1"/>
    <col min="5893" max="5893" width="9.0"/>
    <col min="5894" max="5894" width="9.375" customWidth="1"/>
    <col min="5895" max="5895" width="10.5" customWidth="1"/>
    <col min="5896" max="6144" width="9.0"/>
    <col min="6145" max="6145" width="24.625" customWidth="1"/>
    <col min="6146" max="6146" width="10.0" customWidth="1"/>
    <col min="6147" max="6147" width="38.75" customWidth="1"/>
    <col min="6148" max="6148" width="9.75" customWidth="1"/>
    <col min="6149" max="6149" width="9.0"/>
    <col min="6150" max="6150" width="9.375" customWidth="1"/>
    <col min="6151" max="6151" width="10.5" customWidth="1"/>
    <col min="6152" max="6400" width="9.0"/>
    <col min="6401" max="6401" width="24.625" customWidth="1"/>
    <col min="6402" max="6402" width="10.0" customWidth="1"/>
    <col min="6403" max="6403" width="38.75" customWidth="1"/>
    <col min="6404" max="6404" width="9.75" customWidth="1"/>
    <col min="6405" max="6405" width="9.0"/>
    <col min="6406" max="6406" width="9.375" customWidth="1"/>
    <col min="6407" max="6407" width="10.5" customWidth="1"/>
    <col min="6408" max="6656" width="9.0"/>
    <col min="6657" max="6657" width="24.625" customWidth="1"/>
    <col min="6658" max="6658" width="10.0" customWidth="1"/>
    <col min="6659" max="6659" width="38.75" customWidth="1"/>
    <col min="6660" max="6660" width="9.75" customWidth="1"/>
    <col min="6661" max="6661" width="9.0"/>
    <col min="6662" max="6662" width="9.375" customWidth="1"/>
    <col min="6663" max="6663" width="10.5" customWidth="1"/>
    <col min="6664" max="6912" width="9.0"/>
    <col min="6913" max="6913" width="24.625" customWidth="1"/>
    <col min="6914" max="6914" width="10.0" customWidth="1"/>
    <col min="6915" max="6915" width="38.75" customWidth="1"/>
    <col min="6916" max="6916" width="9.75" customWidth="1"/>
    <col min="6917" max="6917" width="9.0"/>
    <col min="6918" max="6918" width="9.375" customWidth="1"/>
    <col min="6919" max="6919" width="10.5" customWidth="1"/>
    <col min="6920" max="7168" width="9.0"/>
    <col min="7169" max="7169" width="24.625" customWidth="1"/>
    <col min="7170" max="7170" width="10.0" customWidth="1"/>
    <col min="7171" max="7171" width="38.75" customWidth="1"/>
    <col min="7172" max="7172" width="9.75" customWidth="1"/>
    <col min="7173" max="7173" width="9.0"/>
    <col min="7174" max="7174" width="9.375" customWidth="1"/>
    <col min="7175" max="7175" width="10.5" customWidth="1"/>
    <col min="7176" max="7424" width="9.0"/>
    <col min="7425" max="7425" width="24.625" customWidth="1"/>
    <col min="7426" max="7426" width="10.0" customWidth="1"/>
    <col min="7427" max="7427" width="38.75" customWidth="1"/>
    <col min="7428" max="7428" width="9.75" customWidth="1"/>
    <col min="7429" max="7429" width="9.0"/>
    <col min="7430" max="7430" width="9.375" customWidth="1"/>
    <col min="7431" max="7431" width="10.5" customWidth="1"/>
    <col min="7432" max="7680" width="9.0"/>
    <col min="7681" max="7681" width="24.625" customWidth="1"/>
    <col min="7682" max="7682" width="10.0" customWidth="1"/>
    <col min="7683" max="7683" width="38.75" customWidth="1"/>
    <col min="7684" max="7684" width="9.75" customWidth="1"/>
    <col min="7685" max="7685" width="9.0"/>
    <col min="7686" max="7686" width="9.375" customWidth="1"/>
    <col min="7687" max="7687" width="10.5" customWidth="1"/>
    <col min="7688" max="7936" width="9.0"/>
    <col min="7937" max="7937" width="24.625" customWidth="1"/>
    <col min="7938" max="7938" width="10.0" customWidth="1"/>
    <col min="7939" max="7939" width="38.75" customWidth="1"/>
    <col min="7940" max="7940" width="9.75" customWidth="1"/>
    <col min="7941" max="7941" width="9.0"/>
    <col min="7942" max="7942" width="9.375" customWidth="1"/>
    <col min="7943" max="7943" width="10.5" customWidth="1"/>
    <col min="7944" max="8192" width="9.0"/>
    <col min="8193" max="8193" width="24.625" customWidth="1"/>
    <col min="8194" max="8194" width="10.0" customWidth="1"/>
    <col min="8195" max="8195" width="38.75" customWidth="1"/>
    <col min="8196" max="8196" width="9.75" customWidth="1"/>
    <col min="8197" max="8197" width="9.0"/>
    <col min="8198" max="8198" width="9.375" customWidth="1"/>
    <col min="8199" max="8199" width="10.5" customWidth="1"/>
    <col min="8200" max="8448" width="9.0"/>
    <col min="8449" max="8449" width="24.625" customWidth="1"/>
    <col min="8450" max="8450" width="10.0" customWidth="1"/>
    <col min="8451" max="8451" width="38.75" customWidth="1"/>
    <col min="8452" max="8452" width="9.75" customWidth="1"/>
    <col min="8453" max="8453" width="9.0"/>
    <col min="8454" max="8454" width="9.375" customWidth="1"/>
    <col min="8455" max="8455" width="10.5" customWidth="1"/>
    <col min="8456" max="8704" width="9.0"/>
    <col min="8705" max="8705" width="24.625" customWidth="1"/>
    <col min="8706" max="8706" width="10.0" customWidth="1"/>
    <col min="8707" max="8707" width="38.75" customWidth="1"/>
    <col min="8708" max="8708" width="9.75" customWidth="1"/>
    <col min="8709" max="8709" width="9.0"/>
    <col min="8710" max="8710" width="9.375" customWidth="1"/>
    <col min="8711" max="8711" width="10.5" customWidth="1"/>
    <col min="8712" max="8960" width="9.0"/>
    <col min="8961" max="8961" width="24.625" customWidth="1"/>
    <col min="8962" max="8962" width="10.0" customWidth="1"/>
    <col min="8963" max="8963" width="38.75" customWidth="1"/>
    <col min="8964" max="8964" width="9.75" customWidth="1"/>
    <col min="8965" max="8965" width="9.0"/>
    <col min="8966" max="8966" width="9.375" customWidth="1"/>
    <col min="8967" max="8967" width="10.5" customWidth="1"/>
    <col min="8968" max="9216" width="9.0"/>
    <col min="9217" max="9217" width="24.625" customWidth="1"/>
    <col min="9218" max="9218" width="10.0" customWidth="1"/>
    <col min="9219" max="9219" width="38.75" customWidth="1"/>
    <col min="9220" max="9220" width="9.75" customWidth="1"/>
    <col min="9221" max="9221" width="9.0"/>
    <col min="9222" max="9222" width="9.375" customWidth="1"/>
    <col min="9223" max="9223" width="10.5" customWidth="1"/>
    <col min="9224" max="9472" width="9.0"/>
    <col min="9473" max="9473" width="24.625" customWidth="1"/>
    <col min="9474" max="9474" width="10.0" customWidth="1"/>
    <col min="9475" max="9475" width="38.75" customWidth="1"/>
    <col min="9476" max="9476" width="9.75" customWidth="1"/>
    <col min="9477" max="9477" width="9.0"/>
    <col min="9478" max="9478" width="9.375" customWidth="1"/>
    <col min="9479" max="9479" width="10.5" customWidth="1"/>
    <col min="9480" max="9728" width="9.0"/>
    <col min="9729" max="9729" width="24.625" customWidth="1"/>
    <col min="9730" max="9730" width="10.0" customWidth="1"/>
    <col min="9731" max="9731" width="38.75" customWidth="1"/>
    <col min="9732" max="9732" width="9.75" customWidth="1"/>
    <col min="9733" max="9733" width="9.0"/>
    <col min="9734" max="9734" width="9.375" customWidth="1"/>
    <col min="9735" max="9735" width="10.5" customWidth="1"/>
    <col min="9736" max="9984" width="9.0"/>
    <col min="9985" max="9985" width="24.625" customWidth="1"/>
    <col min="9986" max="9986" width="10.0" customWidth="1"/>
    <col min="9987" max="9987" width="38.75" customWidth="1"/>
    <col min="9988" max="9988" width="9.75" customWidth="1"/>
    <col min="9989" max="9989" width="9.0"/>
    <col min="9990" max="9990" width="9.375" customWidth="1"/>
    <col min="9991" max="9991" width="10.5" customWidth="1"/>
    <col min="9992" max="10240" width="9.0"/>
    <col min="10241" max="10241" width="24.625" customWidth="1"/>
    <col min="10242" max="10242" width="10.0" customWidth="1"/>
    <col min="10243" max="10243" width="38.75" customWidth="1"/>
    <col min="10244" max="10244" width="9.75" customWidth="1"/>
    <col min="10245" max="10245" width="9.0"/>
    <col min="10246" max="10246" width="9.375" customWidth="1"/>
    <col min="10247" max="10247" width="10.5" customWidth="1"/>
    <col min="10248" max="10496" width="9.0"/>
    <col min="10497" max="10497" width="24.625" customWidth="1"/>
    <col min="10498" max="10498" width="10.0" customWidth="1"/>
    <col min="10499" max="10499" width="38.75" customWidth="1"/>
    <col min="10500" max="10500" width="9.75" customWidth="1"/>
    <col min="10501" max="10501" width="9.0"/>
    <col min="10502" max="10502" width="9.375" customWidth="1"/>
    <col min="10503" max="10503" width="10.5" customWidth="1"/>
    <col min="10504" max="10752" width="9.0"/>
    <col min="10753" max="10753" width="24.625" customWidth="1"/>
    <col min="10754" max="10754" width="10.0" customWidth="1"/>
    <col min="10755" max="10755" width="38.75" customWidth="1"/>
    <col min="10756" max="10756" width="9.75" customWidth="1"/>
    <col min="10757" max="10757" width="9.0"/>
    <col min="10758" max="10758" width="9.375" customWidth="1"/>
    <col min="10759" max="10759" width="10.5" customWidth="1"/>
    <col min="10760" max="11008" width="9.0"/>
    <col min="11009" max="11009" width="24.625" customWidth="1"/>
    <col min="11010" max="11010" width="10.0" customWidth="1"/>
    <col min="11011" max="11011" width="38.75" customWidth="1"/>
    <col min="11012" max="11012" width="9.75" customWidth="1"/>
    <col min="11013" max="11013" width="9.0"/>
    <col min="11014" max="11014" width="9.375" customWidth="1"/>
    <col min="11015" max="11015" width="10.5" customWidth="1"/>
    <col min="11016" max="11264" width="9.0"/>
    <col min="11265" max="11265" width="24.625" customWidth="1"/>
    <col min="11266" max="11266" width="10.0" customWidth="1"/>
    <col min="11267" max="11267" width="38.75" customWidth="1"/>
    <col min="11268" max="11268" width="9.75" customWidth="1"/>
    <col min="11269" max="11269" width="9.0"/>
    <col min="11270" max="11270" width="9.375" customWidth="1"/>
    <col min="11271" max="11271" width="10.5" customWidth="1"/>
    <col min="11272" max="11520" width="9.0"/>
    <col min="11521" max="11521" width="24.625" customWidth="1"/>
    <col min="11522" max="11522" width="10.0" customWidth="1"/>
    <col min="11523" max="11523" width="38.75" customWidth="1"/>
    <col min="11524" max="11524" width="9.75" customWidth="1"/>
    <col min="11525" max="11525" width="9.0"/>
    <col min="11526" max="11526" width="9.375" customWidth="1"/>
    <col min="11527" max="11527" width="10.5" customWidth="1"/>
    <col min="11528" max="11776" width="9.0"/>
    <col min="11777" max="11777" width="24.625" customWidth="1"/>
    <col min="11778" max="11778" width="10.0" customWidth="1"/>
    <col min="11779" max="11779" width="38.75" customWidth="1"/>
    <col min="11780" max="11780" width="9.75" customWidth="1"/>
    <col min="11781" max="11781" width="9.0"/>
    <col min="11782" max="11782" width="9.375" customWidth="1"/>
    <col min="11783" max="11783" width="10.5" customWidth="1"/>
    <col min="11784" max="12032" width="9.0"/>
    <col min="12033" max="12033" width="24.625" customWidth="1"/>
    <col min="12034" max="12034" width="10.0" customWidth="1"/>
    <col min="12035" max="12035" width="38.75" customWidth="1"/>
    <col min="12036" max="12036" width="9.75" customWidth="1"/>
    <col min="12037" max="12037" width="9.0"/>
    <col min="12038" max="12038" width="9.375" customWidth="1"/>
    <col min="12039" max="12039" width="10.5" customWidth="1"/>
    <col min="12040" max="12288" width="9.0"/>
    <col min="12289" max="12289" width="24.625" customWidth="1"/>
    <col min="12290" max="12290" width="10.0" customWidth="1"/>
    <col min="12291" max="12291" width="38.75" customWidth="1"/>
    <col min="12292" max="12292" width="9.75" customWidth="1"/>
    <col min="12293" max="12293" width="9.0"/>
    <col min="12294" max="12294" width="9.375" customWidth="1"/>
    <col min="12295" max="12295" width="10.5" customWidth="1"/>
    <col min="12296" max="12544" width="9.0"/>
    <col min="12545" max="12545" width="24.625" customWidth="1"/>
    <col min="12546" max="12546" width="10.0" customWidth="1"/>
    <col min="12547" max="12547" width="38.75" customWidth="1"/>
    <col min="12548" max="12548" width="9.75" customWidth="1"/>
    <col min="12549" max="12549" width="9.0"/>
    <col min="12550" max="12550" width="9.375" customWidth="1"/>
    <col min="12551" max="12551" width="10.5" customWidth="1"/>
    <col min="12552" max="12800" width="9.0"/>
    <col min="12801" max="12801" width="24.625" customWidth="1"/>
    <col min="12802" max="12802" width="10.0" customWidth="1"/>
    <col min="12803" max="12803" width="38.75" customWidth="1"/>
    <col min="12804" max="12804" width="9.75" customWidth="1"/>
    <col min="12805" max="12805" width="9.0"/>
    <col min="12806" max="12806" width="9.375" customWidth="1"/>
    <col min="12807" max="12807" width="10.5" customWidth="1"/>
    <col min="12808" max="13056" width="9.0"/>
    <col min="13057" max="13057" width="24.625" customWidth="1"/>
    <col min="13058" max="13058" width="10.0" customWidth="1"/>
    <col min="13059" max="13059" width="38.75" customWidth="1"/>
    <col min="13060" max="13060" width="9.75" customWidth="1"/>
    <col min="13061" max="13061" width="9.0"/>
    <col min="13062" max="13062" width="9.375" customWidth="1"/>
    <col min="13063" max="13063" width="10.5" customWidth="1"/>
    <col min="13064" max="13312" width="9.0"/>
    <col min="13313" max="13313" width="24.625" customWidth="1"/>
    <col min="13314" max="13314" width="10.0" customWidth="1"/>
    <col min="13315" max="13315" width="38.75" customWidth="1"/>
    <col min="13316" max="13316" width="9.75" customWidth="1"/>
    <col min="13317" max="13317" width="9.0"/>
    <col min="13318" max="13318" width="9.375" customWidth="1"/>
    <col min="13319" max="13319" width="10.5" customWidth="1"/>
    <col min="13320" max="13568" width="9.0"/>
    <col min="13569" max="13569" width="24.625" customWidth="1"/>
    <col min="13570" max="13570" width="10.0" customWidth="1"/>
    <col min="13571" max="13571" width="38.75" customWidth="1"/>
    <col min="13572" max="13572" width="9.75" customWidth="1"/>
    <col min="13573" max="13573" width="9.0"/>
    <col min="13574" max="13574" width="9.375" customWidth="1"/>
    <col min="13575" max="13575" width="10.5" customWidth="1"/>
    <col min="13576" max="13824" width="9.0"/>
    <col min="13825" max="13825" width="24.625" customWidth="1"/>
    <col min="13826" max="13826" width="10.0" customWidth="1"/>
    <col min="13827" max="13827" width="38.75" customWidth="1"/>
    <col min="13828" max="13828" width="9.75" customWidth="1"/>
    <col min="13829" max="13829" width="9.0"/>
    <col min="13830" max="13830" width="9.375" customWidth="1"/>
    <col min="13831" max="13831" width="10.5" customWidth="1"/>
    <col min="13832" max="14080" width="9.0"/>
    <col min="14081" max="14081" width="24.625" customWidth="1"/>
    <col min="14082" max="14082" width="10.0" customWidth="1"/>
    <col min="14083" max="14083" width="38.75" customWidth="1"/>
    <col min="14084" max="14084" width="9.75" customWidth="1"/>
    <col min="14085" max="14085" width="9.0"/>
    <col min="14086" max="14086" width="9.375" customWidth="1"/>
    <col min="14087" max="14087" width="10.5" customWidth="1"/>
    <col min="14088" max="14336" width="9.0"/>
    <col min="14337" max="14337" width="24.625" customWidth="1"/>
    <col min="14338" max="14338" width="10.0" customWidth="1"/>
    <col min="14339" max="14339" width="38.75" customWidth="1"/>
    <col min="14340" max="14340" width="9.75" customWidth="1"/>
    <col min="14341" max="14341" width="9.0"/>
    <col min="14342" max="14342" width="9.375" customWidth="1"/>
    <col min="14343" max="14343" width="10.5" customWidth="1"/>
    <col min="14344" max="14592" width="9.0"/>
    <col min="14593" max="14593" width="24.625" customWidth="1"/>
    <col min="14594" max="14594" width="10.0" customWidth="1"/>
    <col min="14595" max="14595" width="38.75" customWidth="1"/>
    <col min="14596" max="14596" width="9.75" customWidth="1"/>
    <col min="14597" max="14597" width="9.0"/>
    <col min="14598" max="14598" width="9.375" customWidth="1"/>
    <col min="14599" max="14599" width="10.5" customWidth="1"/>
    <col min="14600" max="14848" width="9.0"/>
    <col min="14849" max="14849" width="24.625" customWidth="1"/>
    <col min="14850" max="14850" width="10.0" customWidth="1"/>
    <col min="14851" max="14851" width="38.75" customWidth="1"/>
    <col min="14852" max="14852" width="9.75" customWidth="1"/>
    <col min="14853" max="14853" width="9.0"/>
    <col min="14854" max="14854" width="9.375" customWidth="1"/>
    <col min="14855" max="14855" width="10.5" customWidth="1"/>
    <col min="14856" max="15104" width="9.0"/>
    <col min="15105" max="15105" width="24.625" customWidth="1"/>
    <col min="15106" max="15106" width="10.0" customWidth="1"/>
    <col min="15107" max="15107" width="38.75" customWidth="1"/>
    <col min="15108" max="15108" width="9.75" customWidth="1"/>
    <col min="15109" max="15109" width="9.0"/>
    <col min="15110" max="15110" width="9.375" customWidth="1"/>
    <col min="15111" max="15111" width="10.5" customWidth="1"/>
    <col min="15112" max="15360" width="9.0"/>
    <col min="15361" max="15361" width="24.625" customWidth="1"/>
    <col min="15362" max="15362" width="10.0" customWidth="1"/>
    <col min="15363" max="15363" width="38.75" customWidth="1"/>
    <col min="15364" max="15364" width="9.75" customWidth="1"/>
    <col min="15365" max="15365" width="9.0"/>
    <col min="15366" max="15366" width="9.375" customWidth="1"/>
    <col min="15367" max="15367" width="10.5" customWidth="1"/>
    <col min="15368" max="15616" width="9.0"/>
    <col min="15617" max="15617" width="24.625" customWidth="1"/>
    <col min="15618" max="15618" width="10.0" customWidth="1"/>
    <col min="15619" max="15619" width="38.75" customWidth="1"/>
    <col min="15620" max="15620" width="9.75" customWidth="1"/>
    <col min="15621" max="15621" width="9.0"/>
    <col min="15622" max="15622" width="9.375" customWidth="1"/>
    <col min="15623" max="15623" width="10.5" customWidth="1"/>
    <col min="15624" max="15872" width="9.0"/>
    <col min="15873" max="15873" width="24.625" customWidth="1"/>
    <col min="15874" max="15874" width="10.0" customWidth="1"/>
    <col min="15875" max="15875" width="38.75" customWidth="1"/>
    <col min="15876" max="15876" width="9.75" customWidth="1"/>
    <col min="15877" max="15877" width="9.0"/>
    <col min="15878" max="15878" width="9.375" customWidth="1"/>
    <col min="15879" max="15879" width="10.5" customWidth="1"/>
    <col min="15880" max="16128" width="9.0"/>
    <col min="16129" max="16129" width="24.625" customWidth="1"/>
    <col min="16130" max="16130" width="10.0" customWidth="1"/>
    <col min="16131" max="16131" width="38.75" customWidth="1"/>
    <col min="16132" max="16132" width="9.75" customWidth="1"/>
    <col min="16133" max="16133" width="9.0"/>
    <col min="16134" max="16134" width="9.375" customWidth="1"/>
    <col min="16135" max="16135" width="10.5" customWidth="1"/>
  </cols>
  <sheetData>
    <row r="1" spans="1:4" ht="21.75" customHeight="1" x14ac:dyDescent="0.15">
      <c r="A1" s="442" t="s">
        <v>1535</v>
      </c>
      <c r="B1" s="442"/>
      <c r="C1" s="442"/>
      <c r="D1" s="442"/>
    </row>
    <row r="2" spans="1:4" ht="21.75" customHeight="1" x14ac:dyDescent="0.15">
      <c r="D2" s="60" t="s">
        <v>1044</v>
      </c>
    </row>
    <row r="3" spans="1:4" s="57" customFormat="1" ht="21.75" customHeight="1" x14ac:dyDescent="0.15">
      <c r="A3" s="61" t="s">
        <v>52</v>
      </c>
      <c r="B3" s="61" t="s">
        <v>3</v>
      </c>
      <c r="C3" s="61" t="s">
        <v>52</v>
      </c>
      <c r="D3" s="61" t="s">
        <v>3</v>
      </c>
    </row>
    <row r="4" spans="1:7" s="58" customFormat="1" ht="21.75" customHeight="1" x14ac:dyDescent="0.15">
      <c r="A4" s="69" t="s">
        <v>1530</v>
      </c>
      <c r="B4" s="273">
        <v>1000</v>
      </c>
      <c r="C4" s="69" t="s">
        <v>1531</v>
      </c>
      <c r="D4" s="68">
        <v>500</v>
      </c>
      <c r="F4" s="67"/>
      <c r="G4" s="75"/>
    </row>
    <row r="5" spans="1:6" s="57" customFormat="1" ht="21.75" customHeight="1" x14ac:dyDescent="0.15">
      <c r="A5" s="62" t="s">
        <v>1532</v>
      </c>
      <c r="B5" s="68"/>
      <c r="C5" s="69" t="s">
        <v>1040</v>
      </c>
      <c r="D5" s="68">
        <v>500</v>
      </c>
      <c r="F5" s="72"/>
    </row>
    <row r="6" spans="1:6" s="57" customFormat="1" ht="21.75" customHeight="1" x14ac:dyDescent="0.15">
      <c r="A6" s="272" t="s">
        <v>46</v>
      </c>
      <c r="B6" s="65">
        <f>B4</f>
        <v>1000</v>
      </c>
      <c r="C6" s="272" t="s">
        <v>1528</v>
      </c>
      <c r="D6" s="65">
        <f>D4+D5</f>
        <v>1000</v>
      </c>
      <c r="F6" s="67"/>
    </row>
    <row r="7" spans="1:6" ht="21.75" customHeight="1" x14ac:dyDescent="0.15">
      <c r="A7" s="443"/>
      <c r="B7" s="443"/>
      <c r="C7" s="443"/>
      <c r="D7" s="443"/>
      <c r="F7" s="76"/>
    </row>
    <row r="8" spans="1:6" ht="21.75" customHeight="1" x14ac:dyDescent="0.15">
      <c r="D8" s="77"/>
      <c r="F8" s="78"/>
    </row>
    <row r="9" spans="1:6" ht="21.75" customHeight="1" x14ac:dyDescent="0.15">
      <c r="B9" s="77"/>
      <c r="D9" s="79"/>
      <c r="F9" s="76"/>
    </row>
    <row r="10" spans="1:6" ht="21.75" customHeight="1" x14ac:dyDescent="0.15">
      <c r="A10"/>
      <c r="C10"/>
      <c r="F10" s="78"/>
    </row>
    <row r="11" spans="1:6" ht="21.75" customHeight="1" x14ac:dyDescent="0.15">
      <c r="A11"/>
      <c r="C11"/>
      <c r="F11" s="76"/>
    </row>
    <row r="12" spans="1:6" ht="21.75" customHeight="1" x14ac:dyDescent="0.15">
      <c r="A12"/>
      <c r="C12"/>
      <c r="F12" s="76"/>
    </row>
    <row r="13" spans="1:6" ht="21.75" customHeight="1" x14ac:dyDescent="0.15">
      <c r="A13"/>
      <c r="C13"/>
      <c r="F13" s="76"/>
    </row>
    <row r="14" spans="1:6" ht="21.75" customHeight="1" x14ac:dyDescent="0.15">
      <c r="A14"/>
      <c r="C14"/>
      <c r="F14" s="78"/>
    </row>
  </sheetData>
  <mergeCells count="2">
    <mergeCell ref="A1:D1"/>
    <mergeCell ref="A7:D7"/>
  </mergeCells>
  <phoneticPr fontId="0" type="noConversion"/>
  <pageMargins left="0.6999125161508876" right="0.6999125161508876" top="0.7499062639521802" bottom="0.7499062639521802" header="0.2999625102741512" footer="0.2999625102741512"/>
  <pageSetup paperSize="9"/>
  <extLst>
    <ext uri="{2D9387EB-5337-4D45-933B-B4D357D02E09}">
      <gutter val="0.0" pos="0"/>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53"/>
  <sheetViews>
    <sheetView zoomScaleNormal="100" topLeftCell="A31" workbookViewId="0">
      <selection activeCell="B52" activeCellId="0" sqref="B52:B53"/>
    </sheetView>
  </sheetViews>
  <sheetFormatPr defaultRowHeight="13.5" defaultColWidth="9.000137329101562" x14ac:dyDescent="0.15"/>
  <cols>
    <col min="1" max="1" width="58.0" customWidth="1" style="19"/>
    <col min="2" max="2" width="20.875" customWidth="1" style="42"/>
    <col min="3" max="3" width="24.875" customWidth="1" style="19"/>
    <col min="4" max="256" width="9.0" style="19"/>
    <col min="257" max="257" width="53.875" customWidth="1" style="19"/>
    <col min="258" max="258" width="20.875" customWidth="1" style="19"/>
    <col min="259" max="259" width="21.75" customWidth="1" style="19"/>
    <col min="260" max="512" width="9.0" style="19"/>
    <col min="513" max="513" width="53.875" customWidth="1" style="19"/>
    <col min="514" max="514" width="20.875" customWidth="1" style="19"/>
    <col min="515" max="515" width="21.75" customWidth="1" style="19"/>
    <col min="516" max="768" width="9.0" style="19"/>
    <col min="769" max="769" width="53.875" customWidth="1" style="19"/>
    <col min="770" max="770" width="20.875" customWidth="1" style="19"/>
    <col min="771" max="771" width="21.75" customWidth="1" style="19"/>
    <col min="772" max="1024" width="9.0" style="19"/>
    <col min="1025" max="1025" width="53.875" customWidth="1" style="19"/>
    <col min="1026" max="1026" width="20.875" customWidth="1" style="19"/>
    <col min="1027" max="1027" width="21.75" customWidth="1" style="19"/>
    <col min="1028" max="1280" width="9.0" style="19"/>
    <col min="1281" max="1281" width="53.875" customWidth="1" style="19"/>
    <col min="1282" max="1282" width="20.875" customWidth="1" style="19"/>
    <col min="1283" max="1283" width="21.75" customWidth="1" style="19"/>
    <col min="1284" max="1536" width="9.0" style="19"/>
    <col min="1537" max="1537" width="53.875" customWidth="1" style="19"/>
    <col min="1538" max="1538" width="20.875" customWidth="1" style="19"/>
    <col min="1539" max="1539" width="21.75" customWidth="1" style="19"/>
    <col min="1540" max="1792" width="9.0" style="19"/>
    <col min="1793" max="1793" width="53.875" customWidth="1" style="19"/>
    <col min="1794" max="1794" width="20.875" customWidth="1" style="19"/>
    <col min="1795" max="1795" width="21.75" customWidth="1" style="19"/>
    <col min="1796" max="2048" width="9.0" style="19"/>
    <col min="2049" max="2049" width="53.875" customWidth="1" style="19"/>
    <col min="2050" max="2050" width="20.875" customWidth="1" style="19"/>
    <col min="2051" max="2051" width="21.75" customWidth="1" style="19"/>
    <col min="2052" max="2304" width="9.0" style="19"/>
    <col min="2305" max="2305" width="53.875" customWidth="1" style="19"/>
    <col min="2306" max="2306" width="20.875" customWidth="1" style="19"/>
    <col min="2307" max="2307" width="21.75" customWidth="1" style="19"/>
    <col min="2308" max="2560" width="9.0" style="19"/>
    <col min="2561" max="2561" width="53.875" customWidth="1" style="19"/>
    <col min="2562" max="2562" width="20.875" customWidth="1" style="19"/>
    <col min="2563" max="2563" width="21.75" customWidth="1" style="19"/>
    <col min="2564" max="2816" width="9.0" style="19"/>
    <col min="2817" max="2817" width="53.875" customWidth="1" style="19"/>
    <col min="2818" max="2818" width="20.875" customWidth="1" style="19"/>
    <col min="2819" max="2819" width="21.75" customWidth="1" style="19"/>
    <col min="2820" max="3072" width="9.0" style="19"/>
    <col min="3073" max="3073" width="53.875" customWidth="1" style="19"/>
    <col min="3074" max="3074" width="20.875" customWidth="1" style="19"/>
    <col min="3075" max="3075" width="21.75" customWidth="1" style="19"/>
    <col min="3076" max="3328" width="9.0" style="19"/>
    <col min="3329" max="3329" width="53.875" customWidth="1" style="19"/>
    <col min="3330" max="3330" width="20.875" customWidth="1" style="19"/>
    <col min="3331" max="3331" width="21.75" customWidth="1" style="19"/>
    <col min="3332" max="3584" width="9.0" style="19"/>
    <col min="3585" max="3585" width="53.875" customWidth="1" style="19"/>
    <col min="3586" max="3586" width="20.875" customWidth="1" style="19"/>
    <col min="3587" max="3587" width="21.75" customWidth="1" style="19"/>
    <col min="3588" max="3840" width="9.0" style="19"/>
    <col min="3841" max="3841" width="53.875" customWidth="1" style="19"/>
    <col min="3842" max="3842" width="20.875" customWidth="1" style="19"/>
    <col min="3843" max="3843" width="21.75" customWidth="1" style="19"/>
    <col min="3844" max="4096" width="9.0" style="19"/>
    <col min="4097" max="4097" width="53.875" customWidth="1" style="19"/>
    <col min="4098" max="4098" width="20.875" customWidth="1" style="19"/>
    <col min="4099" max="4099" width="21.75" customWidth="1" style="19"/>
    <col min="4100" max="4352" width="9.0" style="19"/>
    <col min="4353" max="4353" width="53.875" customWidth="1" style="19"/>
    <col min="4354" max="4354" width="20.875" customWidth="1" style="19"/>
    <col min="4355" max="4355" width="21.75" customWidth="1" style="19"/>
    <col min="4356" max="4608" width="9.0" style="19"/>
    <col min="4609" max="4609" width="53.875" customWidth="1" style="19"/>
    <col min="4610" max="4610" width="20.875" customWidth="1" style="19"/>
    <col min="4611" max="4611" width="21.75" customWidth="1" style="19"/>
    <col min="4612" max="4864" width="9.0" style="19"/>
    <col min="4865" max="4865" width="53.875" customWidth="1" style="19"/>
    <col min="4866" max="4866" width="20.875" customWidth="1" style="19"/>
    <col min="4867" max="4867" width="21.75" customWidth="1" style="19"/>
    <col min="4868" max="5120" width="9.0" style="19"/>
    <col min="5121" max="5121" width="53.875" customWidth="1" style="19"/>
    <col min="5122" max="5122" width="20.875" customWidth="1" style="19"/>
    <col min="5123" max="5123" width="21.75" customWidth="1" style="19"/>
    <col min="5124" max="5376" width="9.0" style="19"/>
    <col min="5377" max="5377" width="53.875" customWidth="1" style="19"/>
    <col min="5378" max="5378" width="20.875" customWidth="1" style="19"/>
    <col min="5379" max="5379" width="21.75" customWidth="1" style="19"/>
    <col min="5380" max="5632" width="9.0" style="19"/>
    <col min="5633" max="5633" width="53.875" customWidth="1" style="19"/>
    <col min="5634" max="5634" width="20.875" customWidth="1" style="19"/>
    <col min="5635" max="5635" width="21.75" customWidth="1" style="19"/>
    <col min="5636" max="5888" width="9.0" style="19"/>
    <col min="5889" max="5889" width="53.875" customWidth="1" style="19"/>
    <col min="5890" max="5890" width="20.875" customWidth="1" style="19"/>
    <col min="5891" max="5891" width="21.75" customWidth="1" style="19"/>
    <col min="5892" max="6144" width="9.0" style="19"/>
    <col min="6145" max="6145" width="53.875" customWidth="1" style="19"/>
    <col min="6146" max="6146" width="20.875" customWidth="1" style="19"/>
    <col min="6147" max="6147" width="21.75" customWidth="1" style="19"/>
    <col min="6148" max="6400" width="9.0" style="19"/>
    <col min="6401" max="6401" width="53.875" customWidth="1" style="19"/>
    <col min="6402" max="6402" width="20.875" customWidth="1" style="19"/>
    <col min="6403" max="6403" width="21.75" customWidth="1" style="19"/>
    <col min="6404" max="6656" width="9.0" style="19"/>
    <col min="6657" max="6657" width="53.875" customWidth="1" style="19"/>
    <col min="6658" max="6658" width="20.875" customWidth="1" style="19"/>
    <col min="6659" max="6659" width="21.75" customWidth="1" style="19"/>
    <col min="6660" max="6912" width="9.0" style="19"/>
    <col min="6913" max="6913" width="53.875" customWidth="1" style="19"/>
    <col min="6914" max="6914" width="20.875" customWidth="1" style="19"/>
    <col min="6915" max="6915" width="21.75" customWidth="1" style="19"/>
    <col min="6916" max="7168" width="9.0" style="19"/>
    <col min="7169" max="7169" width="53.875" customWidth="1" style="19"/>
    <col min="7170" max="7170" width="20.875" customWidth="1" style="19"/>
    <col min="7171" max="7171" width="21.75" customWidth="1" style="19"/>
    <col min="7172" max="7424" width="9.0" style="19"/>
    <col min="7425" max="7425" width="53.875" customWidth="1" style="19"/>
    <col min="7426" max="7426" width="20.875" customWidth="1" style="19"/>
    <col min="7427" max="7427" width="21.75" customWidth="1" style="19"/>
    <col min="7428" max="7680" width="9.0" style="19"/>
    <col min="7681" max="7681" width="53.875" customWidth="1" style="19"/>
    <col min="7682" max="7682" width="20.875" customWidth="1" style="19"/>
    <col min="7683" max="7683" width="21.75" customWidth="1" style="19"/>
    <col min="7684" max="7936" width="9.0" style="19"/>
    <col min="7937" max="7937" width="53.875" customWidth="1" style="19"/>
    <col min="7938" max="7938" width="20.875" customWidth="1" style="19"/>
    <col min="7939" max="7939" width="21.75" customWidth="1" style="19"/>
    <col min="7940" max="8192" width="9.0" style="19"/>
    <col min="8193" max="8193" width="53.875" customWidth="1" style="19"/>
    <col min="8194" max="8194" width="20.875" customWidth="1" style="19"/>
    <col min="8195" max="8195" width="21.75" customWidth="1" style="19"/>
    <col min="8196" max="8448" width="9.0" style="19"/>
    <col min="8449" max="8449" width="53.875" customWidth="1" style="19"/>
    <col min="8450" max="8450" width="20.875" customWidth="1" style="19"/>
    <col min="8451" max="8451" width="21.75" customWidth="1" style="19"/>
    <col min="8452" max="8704" width="9.0" style="19"/>
    <col min="8705" max="8705" width="53.875" customWidth="1" style="19"/>
    <col min="8706" max="8706" width="20.875" customWidth="1" style="19"/>
    <col min="8707" max="8707" width="21.75" customWidth="1" style="19"/>
    <col min="8708" max="8960" width="9.0" style="19"/>
    <col min="8961" max="8961" width="53.875" customWidth="1" style="19"/>
    <col min="8962" max="8962" width="20.875" customWidth="1" style="19"/>
    <col min="8963" max="8963" width="21.75" customWidth="1" style="19"/>
    <col min="8964" max="9216" width="9.0" style="19"/>
    <col min="9217" max="9217" width="53.875" customWidth="1" style="19"/>
    <col min="9218" max="9218" width="20.875" customWidth="1" style="19"/>
    <col min="9219" max="9219" width="21.75" customWidth="1" style="19"/>
    <col min="9220" max="9472" width="9.0" style="19"/>
    <col min="9473" max="9473" width="53.875" customWidth="1" style="19"/>
    <col min="9474" max="9474" width="20.875" customWidth="1" style="19"/>
    <col min="9475" max="9475" width="21.75" customWidth="1" style="19"/>
    <col min="9476" max="9728" width="9.0" style="19"/>
    <col min="9729" max="9729" width="53.875" customWidth="1" style="19"/>
    <col min="9730" max="9730" width="20.875" customWidth="1" style="19"/>
    <col min="9731" max="9731" width="21.75" customWidth="1" style="19"/>
    <col min="9732" max="9984" width="9.0" style="19"/>
    <col min="9985" max="9985" width="53.875" customWidth="1" style="19"/>
    <col min="9986" max="9986" width="20.875" customWidth="1" style="19"/>
    <col min="9987" max="9987" width="21.75" customWidth="1" style="19"/>
    <col min="9988" max="10240" width="9.0" style="19"/>
    <col min="10241" max="10241" width="53.875" customWidth="1" style="19"/>
    <col min="10242" max="10242" width="20.875" customWidth="1" style="19"/>
    <col min="10243" max="10243" width="21.75" customWidth="1" style="19"/>
    <col min="10244" max="10496" width="9.0" style="19"/>
    <col min="10497" max="10497" width="53.875" customWidth="1" style="19"/>
    <col min="10498" max="10498" width="20.875" customWidth="1" style="19"/>
    <col min="10499" max="10499" width="21.75" customWidth="1" style="19"/>
    <col min="10500" max="10752" width="9.0" style="19"/>
    <col min="10753" max="10753" width="53.875" customWidth="1" style="19"/>
    <col min="10754" max="10754" width="20.875" customWidth="1" style="19"/>
    <col min="10755" max="10755" width="21.75" customWidth="1" style="19"/>
    <col min="10756" max="11008" width="9.0" style="19"/>
    <col min="11009" max="11009" width="53.875" customWidth="1" style="19"/>
    <col min="11010" max="11010" width="20.875" customWidth="1" style="19"/>
    <col min="11011" max="11011" width="21.75" customWidth="1" style="19"/>
    <col min="11012" max="11264" width="9.0" style="19"/>
    <col min="11265" max="11265" width="53.875" customWidth="1" style="19"/>
    <col min="11266" max="11266" width="20.875" customWidth="1" style="19"/>
    <col min="11267" max="11267" width="21.75" customWidth="1" style="19"/>
    <col min="11268" max="11520" width="9.0" style="19"/>
    <col min="11521" max="11521" width="53.875" customWidth="1" style="19"/>
    <col min="11522" max="11522" width="20.875" customWidth="1" style="19"/>
    <col min="11523" max="11523" width="21.75" customWidth="1" style="19"/>
    <col min="11524" max="11776" width="9.0" style="19"/>
    <col min="11777" max="11777" width="53.875" customWidth="1" style="19"/>
    <col min="11778" max="11778" width="20.875" customWidth="1" style="19"/>
    <col min="11779" max="11779" width="21.75" customWidth="1" style="19"/>
    <col min="11780" max="12032" width="9.0" style="19"/>
    <col min="12033" max="12033" width="53.875" customWidth="1" style="19"/>
    <col min="12034" max="12034" width="20.875" customWidth="1" style="19"/>
    <col min="12035" max="12035" width="21.75" customWidth="1" style="19"/>
    <col min="12036" max="12288" width="9.0" style="19"/>
    <col min="12289" max="12289" width="53.875" customWidth="1" style="19"/>
    <col min="12290" max="12290" width="20.875" customWidth="1" style="19"/>
    <col min="12291" max="12291" width="21.75" customWidth="1" style="19"/>
    <col min="12292" max="12544" width="9.0" style="19"/>
    <col min="12545" max="12545" width="53.875" customWidth="1" style="19"/>
    <col min="12546" max="12546" width="20.875" customWidth="1" style="19"/>
    <col min="12547" max="12547" width="21.75" customWidth="1" style="19"/>
    <col min="12548" max="12800" width="9.0" style="19"/>
    <col min="12801" max="12801" width="53.875" customWidth="1" style="19"/>
    <col min="12802" max="12802" width="20.875" customWidth="1" style="19"/>
    <col min="12803" max="12803" width="21.75" customWidth="1" style="19"/>
    <col min="12804" max="13056" width="9.0" style="19"/>
    <col min="13057" max="13057" width="53.875" customWidth="1" style="19"/>
    <col min="13058" max="13058" width="20.875" customWidth="1" style="19"/>
    <col min="13059" max="13059" width="21.75" customWidth="1" style="19"/>
    <col min="13060" max="13312" width="9.0" style="19"/>
    <col min="13313" max="13313" width="53.875" customWidth="1" style="19"/>
    <col min="13314" max="13314" width="20.875" customWidth="1" style="19"/>
    <col min="13315" max="13315" width="21.75" customWidth="1" style="19"/>
    <col min="13316" max="13568" width="9.0" style="19"/>
    <col min="13569" max="13569" width="53.875" customWidth="1" style="19"/>
    <col min="13570" max="13570" width="20.875" customWidth="1" style="19"/>
    <col min="13571" max="13571" width="21.75" customWidth="1" style="19"/>
    <col min="13572" max="13824" width="9.0" style="19"/>
    <col min="13825" max="13825" width="53.875" customWidth="1" style="19"/>
    <col min="13826" max="13826" width="20.875" customWidth="1" style="19"/>
    <col min="13827" max="13827" width="21.75" customWidth="1" style="19"/>
    <col min="13828" max="14080" width="9.0" style="19"/>
    <col min="14081" max="14081" width="53.875" customWidth="1" style="19"/>
    <col min="14082" max="14082" width="20.875" customWidth="1" style="19"/>
    <col min="14083" max="14083" width="21.75" customWidth="1" style="19"/>
    <col min="14084" max="14336" width="9.0" style="19"/>
    <col min="14337" max="14337" width="53.875" customWidth="1" style="19"/>
    <col min="14338" max="14338" width="20.875" customWidth="1" style="19"/>
    <col min="14339" max="14339" width="21.75" customWidth="1" style="19"/>
    <col min="14340" max="14592" width="9.0" style="19"/>
    <col min="14593" max="14593" width="53.875" customWidth="1" style="19"/>
    <col min="14594" max="14594" width="20.875" customWidth="1" style="19"/>
    <col min="14595" max="14595" width="21.75" customWidth="1" style="19"/>
    <col min="14596" max="14848" width="9.0" style="19"/>
    <col min="14849" max="14849" width="53.875" customWidth="1" style="19"/>
    <col min="14850" max="14850" width="20.875" customWidth="1" style="19"/>
    <col min="14851" max="14851" width="21.75" customWidth="1" style="19"/>
    <col min="14852" max="15104" width="9.0" style="19"/>
    <col min="15105" max="15105" width="53.875" customWidth="1" style="19"/>
    <col min="15106" max="15106" width="20.875" customWidth="1" style="19"/>
    <col min="15107" max="15107" width="21.75" customWidth="1" style="19"/>
    <col min="15108" max="15360" width="9.0" style="19"/>
    <col min="15361" max="15361" width="53.875" customWidth="1" style="19"/>
    <col min="15362" max="15362" width="20.875" customWidth="1" style="19"/>
    <col min="15363" max="15363" width="21.75" customWidth="1" style="19"/>
    <col min="15364" max="15616" width="9.0" style="19"/>
    <col min="15617" max="15617" width="53.875" customWidth="1" style="19"/>
    <col min="15618" max="15618" width="20.875" customWidth="1" style="19"/>
    <col min="15619" max="15619" width="21.75" customWidth="1" style="19"/>
    <col min="15620" max="15872" width="9.0" style="19"/>
    <col min="15873" max="15873" width="53.875" customWidth="1" style="19"/>
    <col min="15874" max="15874" width="20.875" customWidth="1" style="19"/>
    <col min="15875" max="15875" width="21.75" customWidth="1" style="19"/>
    <col min="15876" max="16128" width="9.0" style="19"/>
    <col min="16129" max="16129" width="53.875" customWidth="1" style="19"/>
    <col min="16130" max="16130" width="20.875" customWidth="1" style="19"/>
    <col min="16131" max="16131" width="21.75" customWidth="1" style="19"/>
    <col min="16132" max="16384" width="9.0" style="19"/>
  </cols>
  <sheetData>
    <row r="1" spans="1:3" ht="26.25" customHeight="1" x14ac:dyDescent="0.15">
      <c r="A1" s="444" t="s">
        <v>1536</v>
      </c>
      <c r="B1" s="445"/>
      <c r="C1" s="444"/>
    </row>
    <row r="2" spans="1:3" s="41" customFormat="1" ht="21.0" customHeight="1" x14ac:dyDescent="0.15">
      <c r="A2" s="43"/>
      <c r="B2" s="44"/>
      <c r="C2" s="45" t="s">
        <v>1044</v>
      </c>
    </row>
    <row r="3" spans="1:3" ht="21.0" customHeight="1" x14ac:dyDescent="0.15">
      <c r="A3" s="24" t="s">
        <v>1537</v>
      </c>
      <c r="B3" s="46" t="s">
        <v>3</v>
      </c>
      <c r="C3" s="26" t="s">
        <v>1538</v>
      </c>
    </row>
    <row r="4" spans="1:3" ht="21.0" customHeight="1" x14ac:dyDescent="0.15">
      <c r="A4" s="47" t="s">
        <v>1539</v>
      </c>
      <c r="B4" s="28"/>
      <c r="C4" s="448" t="s">
        <v>1540</v>
      </c>
    </row>
    <row r="5" spans="1:3" ht="21.0" customHeight="1" x14ac:dyDescent="0.15">
      <c r="A5" s="48" t="s">
        <v>1541</v>
      </c>
      <c r="B5" s="30"/>
      <c r="C5" s="447"/>
    </row>
    <row r="6" spans="1:3" ht="21.0" customHeight="1" x14ac:dyDescent="0.15">
      <c r="A6" s="48" t="s">
        <v>1542</v>
      </c>
      <c r="B6" s="30"/>
      <c r="C6" s="447"/>
    </row>
    <row r="7" spans="1:3" ht="21.0" customHeight="1" x14ac:dyDescent="0.15">
      <c r="A7" s="48" t="s">
        <v>1543</v>
      </c>
      <c r="B7" s="30"/>
      <c r="C7" s="447"/>
    </row>
    <row r="8" spans="1:3" ht="21.0" customHeight="1" x14ac:dyDescent="0.15">
      <c r="A8" s="48" t="s">
        <v>1544</v>
      </c>
      <c r="B8" s="30"/>
      <c r="C8" s="447"/>
    </row>
    <row r="9" spans="1:3" ht="21.0" customHeight="1" x14ac:dyDescent="0.15">
      <c r="A9" s="48" t="s">
        <v>1545</v>
      </c>
      <c r="B9" s="30"/>
      <c r="C9" s="447"/>
    </row>
    <row r="10" spans="1:3" ht="21.0" customHeight="1" x14ac:dyDescent="0.15">
      <c r="A10" s="48" t="s">
        <v>1546</v>
      </c>
      <c r="B10" s="30"/>
      <c r="C10" s="447"/>
    </row>
    <row r="11" spans="1:4" ht="21.0" customHeight="1" x14ac:dyDescent="0.15">
      <c r="A11" s="48" t="s">
        <v>1547</v>
      </c>
      <c r="B11" s="49"/>
      <c r="C11" s="446"/>
      <c r="D11" s="50"/>
    </row>
    <row r="12" spans="1:3" ht="21.0" customHeight="1" x14ac:dyDescent="0.15">
      <c r="A12" s="47" t="s">
        <v>1548</v>
      </c>
      <c r="B12" s="28">
        <f>SUM(B13:B17)</f>
        <v>12201</v>
      </c>
      <c r="C12" s="48"/>
    </row>
    <row r="13" spans="1:3" ht="21.0" customHeight="1" x14ac:dyDescent="0.15">
      <c r="A13" s="48" t="s">
        <v>1549</v>
      </c>
      <c r="B13" s="51">
        <v>11786</v>
      </c>
      <c r="C13" s="52"/>
    </row>
    <row r="14" spans="1:3" ht="21.0" customHeight="1" x14ac:dyDescent="0.15">
      <c r="A14" s="48" t="s">
        <v>1550</v>
      </c>
      <c r="B14" s="51">
        <v>0</v>
      </c>
      <c r="C14" s="52"/>
    </row>
    <row r="15" spans="1:3" ht="21.0" customHeight="1" x14ac:dyDescent="0.15">
      <c r="A15" s="48" t="s">
        <v>1551</v>
      </c>
      <c r="B15" s="51">
        <v>210</v>
      </c>
      <c r="C15" s="52"/>
    </row>
    <row r="16" spans="1:3" ht="21.0" customHeight="1" x14ac:dyDescent="0.15">
      <c r="A16" s="48" t="s">
        <v>1552</v>
      </c>
      <c r="B16" s="51">
        <v>180</v>
      </c>
      <c r="C16" s="52"/>
    </row>
    <row r="17" spans="1:4" ht="21.0" customHeight="1" x14ac:dyDescent="0.15">
      <c r="A17" s="48" t="s">
        <v>1553</v>
      </c>
      <c r="B17" s="51">
        <v>25</v>
      </c>
      <c r="C17" s="52"/>
      <c r="D17" s="53"/>
    </row>
    <row r="18" spans="1:3" ht="21.0" customHeight="1" x14ac:dyDescent="0.15">
      <c r="A18" s="47" t="s">
        <v>1554</v>
      </c>
      <c r="B18" s="28">
        <f>SUM(B19:B23)</f>
        <v>180244</v>
      </c>
      <c r="C18" s="48"/>
    </row>
    <row r="19" spans="1:3" ht="21.0" customHeight="1" x14ac:dyDescent="0.15">
      <c r="A19" s="48" t="s">
        <v>1555</v>
      </c>
      <c r="B19" s="51">
        <v>177861</v>
      </c>
      <c r="C19" s="52"/>
    </row>
    <row r="20" spans="1:3" ht="21.0" customHeight="1" x14ac:dyDescent="0.15">
      <c r="A20" s="48" t="s">
        <v>1556</v>
      </c>
      <c r="B20" s="51">
        <v>0</v>
      </c>
      <c r="C20" s="52"/>
    </row>
    <row r="21" spans="1:3" ht="21.0" customHeight="1" x14ac:dyDescent="0.15">
      <c r="A21" s="48" t="s">
        <v>1557</v>
      </c>
      <c r="B21" s="51">
        <v>2043</v>
      </c>
      <c r="C21" s="52"/>
    </row>
    <row r="22" spans="1:3" ht="21.0" customHeight="1" x14ac:dyDescent="0.15">
      <c r="A22" s="48" t="s">
        <v>1545</v>
      </c>
      <c r="B22" s="51">
        <v>210</v>
      </c>
      <c r="C22" s="52"/>
    </row>
    <row r="23" spans="1:3" ht="21.0" customHeight="1" x14ac:dyDescent="0.15">
      <c r="A23" s="48" t="s">
        <v>1558</v>
      </c>
      <c r="B23" s="51">
        <v>130</v>
      </c>
      <c r="C23" s="52"/>
    </row>
    <row r="24" spans="1:3" ht="21.0" customHeight="1" x14ac:dyDescent="0.15">
      <c r="A24" s="47" t="s">
        <v>1559</v>
      </c>
      <c r="B24" s="28">
        <f>SUM(B25:B28)</f>
        <v>21718</v>
      </c>
      <c r="C24" s="48"/>
    </row>
    <row r="25" spans="1:3" ht="21.0" customHeight="1" x14ac:dyDescent="0.15">
      <c r="A25" s="48" t="s">
        <v>1560</v>
      </c>
      <c r="B25" s="51">
        <v>21413</v>
      </c>
      <c r="C25" s="52"/>
    </row>
    <row r="26" spans="1:3" ht="21.0" customHeight="1" x14ac:dyDescent="0.15">
      <c r="A26" s="48" t="s">
        <v>1561</v>
      </c>
      <c r="B26" s="51">
        <v>0</v>
      </c>
      <c r="C26" s="52"/>
    </row>
    <row r="27" spans="1:3" ht="21.0" customHeight="1" x14ac:dyDescent="0.15">
      <c r="A27" s="48" t="s">
        <v>1562</v>
      </c>
      <c r="B27" s="51">
        <v>260</v>
      </c>
      <c r="C27" s="52"/>
    </row>
    <row r="28" spans="1:3" ht="21.0" customHeight="1" x14ac:dyDescent="0.15">
      <c r="A28" s="48" t="s">
        <v>1563</v>
      </c>
      <c r="B28" s="51">
        <v>45</v>
      </c>
      <c r="C28" s="52"/>
    </row>
    <row r="29" spans="1:3" ht="21.0" customHeight="1" x14ac:dyDescent="0.15">
      <c r="A29" s="47" t="s">
        <v>1564</v>
      </c>
      <c r="B29" s="28">
        <f>SUM(B30:B36)</f>
        <v>15191</v>
      </c>
      <c r="C29" s="48"/>
    </row>
    <row r="30" spans="1:3" ht="21.0" customHeight="1" x14ac:dyDescent="0.15">
      <c r="A30" s="48" t="s">
        <v>1565</v>
      </c>
      <c r="B30" s="51">
        <v>3265</v>
      </c>
      <c r="C30" s="52"/>
    </row>
    <row r="31" spans="1:3" ht="21.0" customHeight="1" x14ac:dyDescent="0.15">
      <c r="A31" s="48" t="s">
        <v>1566</v>
      </c>
      <c r="B31" s="51">
        <v>11493</v>
      </c>
      <c r="C31" s="52"/>
    </row>
    <row r="32" spans="1:3" ht="21.0" customHeight="1" x14ac:dyDescent="0.15">
      <c r="A32" s="48" t="s">
        <v>1567</v>
      </c>
      <c r="B32" s="51">
        <v>180</v>
      </c>
      <c r="C32" s="52"/>
    </row>
    <row r="33" spans="1:3" ht="21.0" customHeight="1" x14ac:dyDescent="0.15">
      <c r="A33" s="48" t="s">
        <v>1568</v>
      </c>
      <c r="B33" s="51">
        <v>113</v>
      </c>
      <c r="C33" s="52"/>
    </row>
    <row r="34" spans="1:3" ht="21.0" customHeight="1" x14ac:dyDescent="0.15">
      <c r="A34" s="48" t="s">
        <v>1569</v>
      </c>
      <c r="B34" s="51">
        <v>0</v>
      </c>
      <c r="C34" s="52"/>
    </row>
    <row r="35" spans="1:3" ht="21.0" customHeight="1" x14ac:dyDescent="0.15">
      <c r="A35" s="48" t="s">
        <v>1570</v>
      </c>
      <c r="B35" s="51">
        <v>40</v>
      </c>
      <c r="C35" s="52"/>
    </row>
    <row r="36" spans="1:3" ht="21.0" customHeight="1" x14ac:dyDescent="0.15">
      <c r="A36" s="48" t="s">
        <v>1571</v>
      </c>
      <c r="B36" s="51">
        <v>100</v>
      </c>
      <c r="C36" s="52"/>
    </row>
    <row r="37" spans="1:3" ht="21.0" customHeight="1" x14ac:dyDescent="0.15">
      <c r="A37" s="47" t="s">
        <v>1572</v>
      </c>
      <c r="B37" s="28"/>
      <c r="C37" s="451" t="s">
        <v>1573</v>
      </c>
    </row>
    <row r="38" spans="1:3" ht="21.0" customHeight="1" x14ac:dyDescent="0.15">
      <c r="A38" s="48" t="s">
        <v>1574</v>
      </c>
      <c r="B38" s="30"/>
      <c r="C38" s="450"/>
    </row>
    <row r="39" spans="1:3" ht="21.0" customHeight="1" x14ac:dyDescent="0.15">
      <c r="A39" s="48" t="s">
        <v>1575</v>
      </c>
      <c r="B39" s="30"/>
      <c r="C39" s="450"/>
    </row>
    <row r="40" spans="1:3" ht="21.0" customHeight="1" x14ac:dyDescent="0.15">
      <c r="A40" s="48" t="s">
        <v>1576</v>
      </c>
      <c r="B40" s="30"/>
      <c r="C40" s="450"/>
    </row>
    <row r="41" spans="1:3" ht="21.0" customHeight="1" x14ac:dyDescent="0.15">
      <c r="A41" s="48" t="s">
        <v>1577</v>
      </c>
      <c r="B41" s="30"/>
      <c r="C41" s="450"/>
    </row>
    <row r="42" spans="1:3" ht="21.0" customHeight="1" x14ac:dyDescent="0.15">
      <c r="A42" s="48" t="s">
        <v>1578</v>
      </c>
      <c r="B42" s="30"/>
      <c r="C42" s="449"/>
    </row>
    <row r="43" spans="1:3" ht="21.0" customHeight="1" x14ac:dyDescent="0.15">
      <c r="A43" s="47" t="s">
        <v>1579</v>
      </c>
      <c r="B43" s="39">
        <f>SUM(B44:B47)</f>
        <v>59880</v>
      </c>
      <c r="C43" s="54"/>
    </row>
    <row r="44" spans="1:3" ht="21.0" customHeight="1" x14ac:dyDescent="0.15">
      <c r="A44" s="48" t="s">
        <v>1580</v>
      </c>
      <c r="B44" s="51">
        <v>20943</v>
      </c>
      <c r="C44" s="52"/>
    </row>
    <row r="45" spans="1:3" ht="21.0" customHeight="1" x14ac:dyDescent="0.15">
      <c r="A45" s="48" t="s">
        <v>1581</v>
      </c>
      <c r="B45" s="51">
        <v>38235</v>
      </c>
      <c r="C45" s="52"/>
    </row>
    <row r="46" spans="1:3" ht="21.0" customHeight="1" x14ac:dyDescent="0.15">
      <c r="A46" s="48" t="s">
        <v>1582</v>
      </c>
      <c r="B46" s="51">
        <v>702</v>
      </c>
      <c r="C46" s="52"/>
    </row>
    <row r="47" spans="1:3" ht="21.0" customHeight="1" x14ac:dyDescent="0.15">
      <c r="A47" s="48" t="s">
        <v>1583</v>
      </c>
      <c r="B47" s="51"/>
      <c r="C47" s="55"/>
    </row>
    <row r="48" spans="1:3" ht="21.0" customHeight="1" x14ac:dyDescent="0.15">
      <c r="A48" s="47" t="s">
        <v>1584</v>
      </c>
      <c r="B48" s="28">
        <f>B12+B18+B24+B29+B43</f>
        <v>289234</v>
      </c>
      <c r="C48" s="48"/>
    </row>
    <row r="53" spans="2:2" x14ac:dyDescent="0.15">
      <c r="B53" s="56"/>
    </row>
  </sheetData>
  <mergeCells count="3">
    <mergeCell ref="A1:C1"/>
    <mergeCell ref="C4:C11"/>
    <mergeCell ref="C37:C42"/>
  </mergeCells>
  <phoneticPr fontId="0" type="noConversion"/>
  <pageMargins left="0.6999125161508876" right="0.6999125161508876" top="0.7499062639521802" bottom="0.7499062639521802" header="0.2999625102741512" footer="0.2999625102741512"/>
  <pageSetup paperSize="9"/>
  <extLst>
    <ext uri="{2D9387EB-5337-4D45-933B-B4D357D02E09}">
      <gutter val="0.0" pos="0"/>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45"/>
  <sheetViews>
    <sheetView zoomScaleNormal="100" topLeftCell="A1" workbookViewId="0">
      <selection activeCell="F30" activeCellId="0" sqref="F30"/>
    </sheetView>
  </sheetViews>
  <sheetFormatPr defaultRowHeight="21.75" customHeight="1" defaultColWidth="9.000137329101562" x14ac:dyDescent="0.15"/>
  <cols>
    <col min="1" max="1" width="52.25" customWidth="1" style="19"/>
    <col min="2" max="2" width="27.875" customWidth="1" style="20"/>
    <col min="3" max="3" width="27.875" customWidth="1" style="19"/>
    <col min="4" max="256" width="9.0" style="19"/>
    <col min="257" max="257" width="52.25" customWidth="1" style="19"/>
    <col min="258" max="259" width="27.875" customWidth="1" style="19"/>
    <col min="260" max="512" width="9.0" style="19"/>
    <col min="513" max="513" width="52.25" customWidth="1" style="19"/>
    <col min="514" max="515" width="27.875" customWidth="1" style="19"/>
    <col min="516" max="768" width="9.0" style="19"/>
    <col min="769" max="769" width="52.25" customWidth="1" style="19"/>
    <col min="770" max="771" width="27.875" customWidth="1" style="19"/>
    <col min="772" max="1024" width="9.0" style="19"/>
    <col min="1025" max="1025" width="52.25" customWidth="1" style="19"/>
    <col min="1026" max="1027" width="27.875" customWidth="1" style="19"/>
    <col min="1028" max="1280" width="9.0" style="19"/>
    <col min="1281" max="1281" width="52.25" customWidth="1" style="19"/>
    <col min="1282" max="1283" width="27.875" customWidth="1" style="19"/>
    <col min="1284" max="1536" width="9.0" style="19"/>
    <col min="1537" max="1537" width="52.25" customWidth="1" style="19"/>
    <col min="1538" max="1539" width="27.875" customWidth="1" style="19"/>
    <col min="1540" max="1792" width="9.0" style="19"/>
    <col min="1793" max="1793" width="52.25" customWidth="1" style="19"/>
    <col min="1794" max="1795" width="27.875" customWidth="1" style="19"/>
    <col min="1796" max="2048" width="9.0" style="19"/>
    <col min="2049" max="2049" width="52.25" customWidth="1" style="19"/>
    <col min="2050" max="2051" width="27.875" customWidth="1" style="19"/>
    <col min="2052" max="2304" width="9.0" style="19"/>
    <col min="2305" max="2305" width="52.25" customWidth="1" style="19"/>
    <col min="2306" max="2307" width="27.875" customWidth="1" style="19"/>
    <col min="2308" max="2560" width="9.0" style="19"/>
    <col min="2561" max="2561" width="52.25" customWidth="1" style="19"/>
    <col min="2562" max="2563" width="27.875" customWidth="1" style="19"/>
    <col min="2564" max="2816" width="9.0" style="19"/>
    <col min="2817" max="2817" width="52.25" customWidth="1" style="19"/>
    <col min="2818" max="2819" width="27.875" customWidth="1" style="19"/>
    <col min="2820" max="3072" width="9.0" style="19"/>
    <col min="3073" max="3073" width="52.25" customWidth="1" style="19"/>
    <col min="3074" max="3075" width="27.875" customWidth="1" style="19"/>
    <col min="3076" max="3328" width="9.0" style="19"/>
    <col min="3329" max="3329" width="52.25" customWidth="1" style="19"/>
    <col min="3330" max="3331" width="27.875" customWidth="1" style="19"/>
    <col min="3332" max="3584" width="9.0" style="19"/>
    <col min="3585" max="3585" width="52.25" customWidth="1" style="19"/>
    <col min="3586" max="3587" width="27.875" customWidth="1" style="19"/>
    <col min="3588" max="3840" width="9.0" style="19"/>
    <col min="3841" max="3841" width="52.25" customWidth="1" style="19"/>
    <col min="3842" max="3843" width="27.875" customWidth="1" style="19"/>
    <col min="3844" max="4096" width="9.0" style="19"/>
    <col min="4097" max="4097" width="52.25" customWidth="1" style="19"/>
    <col min="4098" max="4099" width="27.875" customWidth="1" style="19"/>
    <col min="4100" max="4352" width="9.0" style="19"/>
    <col min="4353" max="4353" width="52.25" customWidth="1" style="19"/>
    <col min="4354" max="4355" width="27.875" customWidth="1" style="19"/>
    <col min="4356" max="4608" width="9.0" style="19"/>
    <col min="4609" max="4609" width="52.25" customWidth="1" style="19"/>
    <col min="4610" max="4611" width="27.875" customWidth="1" style="19"/>
    <col min="4612" max="4864" width="9.0" style="19"/>
    <col min="4865" max="4865" width="52.25" customWidth="1" style="19"/>
    <col min="4866" max="4867" width="27.875" customWidth="1" style="19"/>
    <col min="4868" max="5120" width="9.0" style="19"/>
    <col min="5121" max="5121" width="52.25" customWidth="1" style="19"/>
    <col min="5122" max="5123" width="27.875" customWidth="1" style="19"/>
    <col min="5124" max="5376" width="9.0" style="19"/>
    <col min="5377" max="5377" width="52.25" customWidth="1" style="19"/>
    <col min="5378" max="5379" width="27.875" customWidth="1" style="19"/>
    <col min="5380" max="5632" width="9.0" style="19"/>
    <col min="5633" max="5633" width="52.25" customWidth="1" style="19"/>
    <col min="5634" max="5635" width="27.875" customWidth="1" style="19"/>
    <col min="5636" max="5888" width="9.0" style="19"/>
    <col min="5889" max="5889" width="52.25" customWidth="1" style="19"/>
    <col min="5890" max="5891" width="27.875" customWidth="1" style="19"/>
    <col min="5892" max="6144" width="9.0" style="19"/>
    <col min="6145" max="6145" width="52.25" customWidth="1" style="19"/>
    <col min="6146" max="6147" width="27.875" customWidth="1" style="19"/>
    <col min="6148" max="6400" width="9.0" style="19"/>
    <col min="6401" max="6401" width="52.25" customWidth="1" style="19"/>
    <col min="6402" max="6403" width="27.875" customWidth="1" style="19"/>
    <col min="6404" max="6656" width="9.0" style="19"/>
    <col min="6657" max="6657" width="52.25" customWidth="1" style="19"/>
    <col min="6658" max="6659" width="27.875" customWidth="1" style="19"/>
    <col min="6660" max="6912" width="9.0" style="19"/>
    <col min="6913" max="6913" width="52.25" customWidth="1" style="19"/>
    <col min="6914" max="6915" width="27.875" customWidth="1" style="19"/>
    <col min="6916" max="7168" width="9.0" style="19"/>
    <col min="7169" max="7169" width="52.25" customWidth="1" style="19"/>
    <col min="7170" max="7171" width="27.875" customWidth="1" style="19"/>
    <col min="7172" max="7424" width="9.0" style="19"/>
    <col min="7425" max="7425" width="52.25" customWidth="1" style="19"/>
    <col min="7426" max="7427" width="27.875" customWidth="1" style="19"/>
    <col min="7428" max="7680" width="9.0" style="19"/>
    <col min="7681" max="7681" width="52.25" customWidth="1" style="19"/>
    <col min="7682" max="7683" width="27.875" customWidth="1" style="19"/>
    <col min="7684" max="7936" width="9.0" style="19"/>
    <col min="7937" max="7937" width="52.25" customWidth="1" style="19"/>
    <col min="7938" max="7939" width="27.875" customWidth="1" style="19"/>
    <col min="7940" max="8192" width="9.0" style="19"/>
    <col min="8193" max="8193" width="52.25" customWidth="1" style="19"/>
    <col min="8194" max="8195" width="27.875" customWidth="1" style="19"/>
    <col min="8196" max="8448" width="9.0" style="19"/>
    <col min="8449" max="8449" width="52.25" customWidth="1" style="19"/>
    <col min="8450" max="8451" width="27.875" customWidth="1" style="19"/>
    <col min="8452" max="8704" width="9.0" style="19"/>
    <col min="8705" max="8705" width="52.25" customWidth="1" style="19"/>
    <col min="8706" max="8707" width="27.875" customWidth="1" style="19"/>
    <col min="8708" max="8960" width="9.0" style="19"/>
    <col min="8961" max="8961" width="52.25" customWidth="1" style="19"/>
    <col min="8962" max="8963" width="27.875" customWidth="1" style="19"/>
    <col min="8964" max="9216" width="9.0" style="19"/>
    <col min="9217" max="9217" width="52.25" customWidth="1" style="19"/>
    <col min="9218" max="9219" width="27.875" customWidth="1" style="19"/>
    <col min="9220" max="9472" width="9.0" style="19"/>
    <col min="9473" max="9473" width="52.25" customWidth="1" style="19"/>
    <col min="9474" max="9475" width="27.875" customWidth="1" style="19"/>
    <col min="9476" max="9728" width="9.0" style="19"/>
    <col min="9729" max="9729" width="52.25" customWidth="1" style="19"/>
    <col min="9730" max="9731" width="27.875" customWidth="1" style="19"/>
    <col min="9732" max="9984" width="9.0" style="19"/>
    <col min="9985" max="9985" width="52.25" customWidth="1" style="19"/>
    <col min="9986" max="9987" width="27.875" customWidth="1" style="19"/>
    <col min="9988" max="10240" width="9.0" style="19"/>
    <col min="10241" max="10241" width="52.25" customWidth="1" style="19"/>
    <col min="10242" max="10243" width="27.875" customWidth="1" style="19"/>
    <col min="10244" max="10496" width="9.0" style="19"/>
    <col min="10497" max="10497" width="52.25" customWidth="1" style="19"/>
    <col min="10498" max="10499" width="27.875" customWidth="1" style="19"/>
    <col min="10500" max="10752" width="9.0" style="19"/>
    <col min="10753" max="10753" width="52.25" customWidth="1" style="19"/>
    <col min="10754" max="10755" width="27.875" customWidth="1" style="19"/>
    <col min="10756" max="11008" width="9.0" style="19"/>
    <col min="11009" max="11009" width="52.25" customWidth="1" style="19"/>
    <col min="11010" max="11011" width="27.875" customWidth="1" style="19"/>
    <col min="11012" max="11264" width="9.0" style="19"/>
    <col min="11265" max="11265" width="52.25" customWidth="1" style="19"/>
    <col min="11266" max="11267" width="27.875" customWidth="1" style="19"/>
    <col min="11268" max="11520" width="9.0" style="19"/>
    <col min="11521" max="11521" width="52.25" customWidth="1" style="19"/>
    <col min="11522" max="11523" width="27.875" customWidth="1" style="19"/>
    <col min="11524" max="11776" width="9.0" style="19"/>
    <col min="11777" max="11777" width="52.25" customWidth="1" style="19"/>
    <col min="11778" max="11779" width="27.875" customWidth="1" style="19"/>
    <col min="11780" max="12032" width="9.0" style="19"/>
    <col min="12033" max="12033" width="52.25" customWidth="1" style="19"/>
    <col min="12034" max="12035" width="27.875" customWidth="1" style="19"/>
    <col min="12036" max="12288" width="9.0" style="19"/>
    <col min="12289" max="12289" width="52.25" customWidth="1" style="19"/>
    <col min="12290" max="12291" width="27.875" customWidth="1" style="19"/>
    <col min="12292" max="12544" width="9.0" style="19"/>
    <col min="12545" max="12545" width="52.25" customWidth="1" style="19"/>
    <col min="12546" max="12547" width="27.875" customWidth="1" style="19"/>
    <col min="12548" max="12800" width="9.0" style="19"/>
    <col min="12801" max="12801" width="52.25" customWidth="1" style="19"/>
    <col min="12802" max="12803" width="27.875" customWidth="1" style="19"/>
    <col min="12804" max="13056" width="9.0" style="19"/>
    <col min="13057" max="13057" width="52.25" customWidth="1" style="19"/>
    <col min="13058" max="13059" width="27.875" customWidth="1" style="19"/>
    <col min="13060" max="13312" width="9.0" style="19"/>
    <col min="13313" max="13313" width="52.25" customWidth="1" style="19"/>
    <col min="13314" max="13315" width="27.875" customWidth="1" style="19"/>
    <col min="13316" max="13568" width="9.0" style="19"/>
    <col min="13569" max="13569" width="52.25" customWidth="1" style="19"/>
    <col min="13570" max="13571" width="27.875" customWidth="1" style="19"/>
    <col min="13572" max="13824" width="9.0" style="19"/>
    <col min="13825" max="13825" width="52.25" customWidth="1" style="19"/>
    <col min="13826" max="13827" width="27.875" customWidth="1" style="19"/>
    <col min="13828" max="14080" width="9.0" style="19"/>
    <col min="14081" max="14081" width="52.25" customWidth="1" style="19"/>
    <col min="14082" max="14083" width="27.875" customWidth="1" style="19"/>
    <col min="14084" max="14336" width="9.0" style="19"/>
    <col min="14337" max="14337" width="52.25" customWidth="1" style="19"/>
    <col min="14338" max="14339" width="27.875" customWidth="1" style="19"/>
    <col min="14340" max="14592" width="9.0" style="19"/>
    <col min="14593" max="14593" width="52.25" customWidth="1" style="19"/>
    <col min="14594" max="14595" width="27.875" customWidth="1" style="19"/>
    <col min="14596" max="14848" width="9.0" style="19"/>
    <col min="14849" max="14849" width="52.25" customWidth="1" style="19"/>
    <col min="14850" max="14851" width="27.875" customWidth="1" style="19"/>
    <col min="14852" max="15104" width="9.0" style="19"/>
    <col min="15105" max="15105" width="52.25" customWidth="1" style="19"/>
    <col min="15106" max="15107" width="27.875" customWidth="1" style="19"/>
    <col min="15108" max="15360" width="9.0" style="19"/>
    <col min="15361" max="15361" width="52.25" customWidth="1" style="19"/>
    <col min="15362" max="15363" width="27.875" customWidth="1" style="19"/>
    <col min="15364" max="15616" width="9.0" style="19"/>
    <col min="15617" max="15617" width="52.25" customWidth="1" style="19"/>
    <col min="15618" max="15619" width="27.875" customWidth="1" style="19"/>
    <col min="15620" max="15872" width="9.0" style="19"/>
    <col min="15873" max="15873" width="52.25" customWidth="1" style="19"/>
    <col min="15874" max="15875" width="27.875" customWidth="1" style="19"/>
    <col min="15876" max="16128" width="9.0" style="19"/>
    <col min="16129" max="16129" width="52.25" customWidth="1" style="19"/>
    <col min="16130" max="16131" width="27.875" customWidth="1" style="19"/>
    <col min="16132" max="16384" width="9.0" style="19"/>
  </cols>
  <sheetData>
    <row r="1" spans="1:3" ht="21.75" customHeight="1" x14ac:dyDescent="0.15">
      <c r="A1" s="444" t="s">
        <v>1585</v>
      </c>
      <c r="B1" s="452"/>
      <c r="C1" s="444"/>
    </row>
    <row r="2" spans="1:3" ht="21.75" customHeight="1" x14ac:dyDescent="0.15">
      <c r="A2" s="21"/>
      <c r="B2" s="22"/>
      <c r="C2" s="23" t="s">
        <v>1044</v>
      </c>
    </row>
    <row r="3" spans="1:3" ht="21.75" customHeight="1" x14ac:dyDescent="0.15">
      <c r="A3" s="24" t="s">
        <v>1586</v>
      </c>
      <c r="B3" s="25" t="s">
        <v>3</v>
      </c>
      <c r="C3" s="26" t="s">
        <v>1538</v>
      </c>
    </row>
    <row r="4" spans="1:3" ht="21.75" customHeight="1" x14ac:dyDescent="0.15">
      <c r="A4" s="27" t="s">
        <v>1587</v>
      </c>
      <c r="B4" s="28"/>
      <c r="C4" s="455" t="s">
        <v>1540</v>
      </c>
    </row>
    <row r="5" spans="1:3" ht="21.75" customHeight="1" x14ac:dyDescent="0.15">
      <c r="A5" s="29" t="s">
        <v>1588</v>
      </c>
      <c r="B5" s="30"/>
      <c r="C5" s="454"/>
    </row>
    <row r="6" spans="1:3" ht="21.75" customHeight="1" x14ac:dyDescent="0.15">
      <c r="A6" s="29" t="s">
        <v>1589</v>
      </c>
      <c r="B6" s="30"/>
      <c r="C6" s="454"/>
    </row>
    <row r="7" spans="1:3" ht="21.75" customHeight="1" x14ac:dyDescent="0.15">
      <c r="A7" s="29" t="s">
        <v>1590</v>
      </c>
      <c r="B7" s="30"/>
      <c r="C7" s="454"/>
    </row>
    <row r="8" spans="1:3" ht="21.75" customHeight="1" x14ac:dyDescent="0.15">
      <c r="A8" s="29" t="s">
        <v>1591</v>
      </c>
      <c r="B8" s="30"/>
      <c r="C8" s="454"/>
    </row>
    <row r="9" spans="1:3" ht="21.75" customHeight="1" x14ac:dyDescent="0.15">
      <c r="A9" s="29" t="s">
        <v>1592</v>
      </c>
      <c r="B9" s="30"/>
      <c r="C9" s="454"/>
    </row>
    <row r="10" spans="1:3" ht="21.75" customHeight="1" x14ac:dyDescent="0.15">
      <c r="A10" s="29" t="s">
        <v>1593</v>
      </c>
      <c r="B10" s="30"/>
      <c r="C10" s="453"/>
    </row>
    <row r="11" spans="1:3" ht="21.75" customHeight="1" x14ac:dyDescent="0.15">
      <c r="A11" s="27" t="s">
        <v>1594</v>
      </c>
      <c r="B11" s="28">
        <f>SUM(B12:B20)</f>
        <v>16640</v>
      </c>
      <c r="C11" s="31"/>
    </row>
    <row r="12" spans="1:3" ht="21.75" customHeight="1" x14ac:dyDescent="0.15">
      <c r="A12" s="29" t="s">
        <v>1595</v>
      </c>
      <c r="B12" s="30">
        <v>7808</v>
      </c>
      <c r="C12" s="32"/>
    </row>
    <row r="13" spans="1:3" ht="21.75" customHeight="1" x14ac:dyDescent="0.15">
      <c r="A13" s="29" t="s">
        <v>1596</v>
      </c>
      <c r="B13" s="30">
        <v>3440</v>
      </c>
      <c r="C13" s="32"/>
    </row>
    <row r="14" spans="1:3" ht="21.75" customHeight="1" x14ac:dyDescent="0.15">
      <c r="A14" s="29" t="s">
        <v>1590</v>
      </c>
      <c r="B14" s="33">
        <v>5</v>
      </c>
      <c r="C14" s="32"/>
    </row>
    <row r="15" spans="1:3" ht="21.75" customHeight="1" x14ac:dyDescent="0.15">
      <c r="A15" s="34" t="s">
        <v>1597</v>
      </c>
      <c r="B15" s="35">
        <v>0</v>
      </c>
      <c r="C15" s="32"/>
    </row>
    <row r="16" spans="1:3" ht="21.75" customHeight="1" x14ac:dyDescent="0.15">
      <c r="A16" s="29" t="s">
        <v>1598</v>
      </c>
      <c r="B16" s="36">
        <v>323</v>
      </c>
      <c r="C16" s="32"/>
    </row>
    <row r="17" spans="1:3" ht="21.75" customHeight="1" x14ac:dyDescent="0.15">
      <c r="A17" s="29" t="s">
        <v>1599</v>
      </c>
      <c r="B17" s="36">
        <v>3969</v>
      </c>
      <c r="C17" s="32"/>
    </row>
    <row r="18" spans="1:3" ht="21.75" customHeight="1" x14ac:dyDescent="0.15">
      <c r="A18" s="29" t="s">
        <v>1591</v>
      </c>
      <c r="B18" s="37">
        <v>47</v>
      </c>
      <c r="C18" s="32"/>
    </row>
    <row r="19" spans="1:3" ht="21.75" customHeight="1" x14ac:dyDescent="0.15">
      <c r="A19" s="29" t="s">
        <v>1600</v>
      </c>
      <c r="B19" s="37">
        <v>105</v>
      </c>
      <c r="C19" s="32"/>
    </row>
    <row r="20" spans="1:3" ht="21.75" customHeight="1" x14ac:dyDescent="0.15">
      <c r="A20" s="29" t="s">
        <v>1601</v>
      </c>
      <c r="B20" s="38">
        <v>943</v>
      </c>
      <c r="C20" s="32"/>
    </row>
    <row r="21" spans="1:3" ht="21.75" customHeight="1" x14ac:dyDescent="0.15">
      <c r="A21" s="27" t="s">
        <v>1602</v>
      </c>
      <c r="B21" s="28">
        <f>SUM(B22:B25)</f>
        <v>186910</v>
      </c>
      <c r="C21" s="31"/>
    </row>
    <row r="22" spans="1:3" ht="21.75" customHeight="1" x14ac:dyDescent="0.15">
      <c r="A22" s="29" t="s">
        <v>1603</v>
      </c>
      <c r="B22" s="37">
        <v>112116</v>
      </c>
      <c r="C22" s="32"/>
    </row>
    <row r="23" spans="1:3" ht="21.75" customHeight="1" x14ac:dyDescent="0.15">
      <c r="A23" s="29" t="s">
        <v>1604</v>
      </c>
      <c r="B23" s="37">
        <v>72994</v>
      </c>
      <c r="C23" s="32"/>
    </row>
    <row r="24" spans="1:3" ht="21.75" customHeight="1" x14ac:dyDescent="0.15">
      <c r="A24" s="29" t="s">
        <v>1591</v>
      </c>
      <c r="B24" s="37">
        <v>240</v>
      </c>
      <c r="C24" s="32"/>
    </row>
    <row r="25" spans="1:3" ht="21.75" customHeight="1" x14ac:dyDescent="0.15">
      <c r="A25" s="29" t="s">
        <v>1605</v>
      </c>
      <c r="B25" s="37">
        <v>1560</v>
      </c>
      <c r="C25" s="32"/>
    </row>
    <row r="26" spans="1:3" ht="21.75" customHeight="1" x14ac:dyDescent="0.15">
      <c r="A26" s="27" t="s">
        <v>1606</v>
      </c>
      <c r="B26" s="28">
        <f>SUM(B27:B31)</f>
        <v>17128</v>
      </c>
      <c r="C26" s="31"/>
    </row>
    <row r="27" spans="1:3" ht="21.75" customHeight="1" x14ac:dyDescent="0.15">
      <c r="A27" s="29" t="s">
        <v>1607</v>
      </c>
      <c r="B27" s="37">
        <v>15701</v>
      </c>
      <c r="C27" s="32"/>
    </row>
    <row r="28" spans="1:3" ht="21.75" customHeight="1" x14ac:dyDescent="0.15">
      <c r="A28" s="29" t="s">
        <v>1608</v>
      </c>
      <c r="B28" s="37">
        <v>49</v>
      </c>
      <c r="C28" s="32"/>
    </row>
    <row r="29" spans="1:3" ht="21.75" customHeight="1" x14ac:dyDescent="0.15">
      <c r="A29" s="29" t="s">
        <v>1609</v>
      </c>
      <c r="B29" s="37">
        <v>689</v>
      </c>
      <c r="C29" s="32"/>
    </row>
    <row r="30" spans="1:3" ht="21.75" customHeight="1" x14ac:dyDescent="0.15">
      <c r="A30" s="29" t="s">
        <v>1610</v>
      </c>
      <c r="B30" s="37">
        <v>0</v>
      </c>
      <c r="C30" s="32"/>
    </row>
    <row r="31" spans="1:3" ht="21.75" customHeight="1" x14ac:dyDescent="0.15">
      <c r="A31" s="29" t="s">
        <v>1611</v>
      </c>
      <c r="B31" s="37">
        <v>689</v>
      </c>
      <c r="C31" s="32"/>
    </row>
    <row r="32" spans="1:3" ht="21.75" customHeight="1" x14ac:dyDescent="0.15">
      <c r="A32" s="27" t="s">
        <v>1612</v>
      </c>
      <c r="B32" s="28">
        <f>SUM(B33:B37)</f>
        <v>10783</v>
      </c>
      <c r="C32" s="31"/>
    </row>
    <row r="33" spans="1:3" ht="21.75" customHeight="1" x14ac:dyDescent="0.15">
      <c r="A33" s="29" t="s">
        <v>1613</v>
      </c>
      <c r="B33" s="37">
        <v>9513</v>
      </c>
      <c r="C33" s="32"/>
    </row>
    <row r="34" spans="1:3" ht="21.75" customHeight="1" x14ac:dyDescent="0.15">
      <c r="A34" s="29" t="s">
        <v>1614</v>
      </c>
      <c r="B34" s="37">
        <v>927</v>
      </c>
      <c r="C34" s="32"/>
    </row>
    <row r="35" spans="1:3" ht="21.75" customHeight="1" x14ac:dyDescent="0.15">
      <c r="A35" s="29" t="s">
        <v>1615</v>
      </c>
      <c r="B35" s="37">
        <v>337</v>
      </c>
      <c r="C35" s="32"/>
    </row>
    <row r="36" spans="1:3" ht="21.75" customHeight="1" x14ac:dyDescent="0.15">
      <c r="A36" s="29" t="s">
        <v>1591</v>
      </c>
      <c r="B36" s="37">
        <v>6</v>
      </c>
      <c r="C36" s="32"/>
    </row>
    <row r="37" spans="1:3" ht="21.75" customHeight="1" x14ac:dyDescent="0.15">
      <c r="A37" s="29" t="s">
        <v>1616</v>
      </c>
      <c r="B37" s="30"/>
      <c r="C37" s="31"/>
    </row>
    <row r="38" spans="1:3" ht="21.75" customHeight="1" x14ac:dyDescent="0.15">
      <c r="A38" s="27" t="s">
        <v>1617</v>
      </c>
      <c r="B38" s="28"/>
      <c r="C38" s="458" t="s">
        <v>1573</v>
      </c>
    </row>
    <row r="39" spans="1:3" ht="21.75" customHeight="1" x14ac:dyDescent="0.15">
      <c r="A39" s="29" t="s">
        <v>1618</v>
      </c>
      <c r="B39" s="30"/>
      <c r="C39" s="457"/>
    </row>
    <row r="40" spans="1:3" ht="21.75" customHeight="1" x14ac:dyDescent="0.15">
      <c r="A40" s="29" t="s">
        <v>1619</v>
      </c>
      <c r="B40" s="30"/>
      <c r="C40" s="456"/>
    </row>
    <row r="41" spans="1:3" ht="21.75" customHeight="1" x14ac:dyDescent="0.15">
      <c r="A41" s="27" t="s">
        <v>1620</v>
      </c>
      <c r="B41" s="39">
        <f>SUM(B42:B44)</f>
        <v>52034</v>
      </c>
      <c r="C41" s="40"/>
    </row>
    <row r="42" spans="1:3" ht="21.75" customHeight="1" x14ac:dyDescent="0.15">
      <c r="A42" s="29" t="s">
        <v>1621</v>
      </c>
      <c r="B42" s="37">
        <v>48697</v>
      </c>
      <c r="C42" s="32"/>
    </row>
    <row r="43" spans="1:3" ht="21.75" customHeight="1" x14ac:dyDescent="0.15">
      <c r="A43" s="29" t="s">
        <v>1622</v>
      </c>
      <c r="B43" s="37">
        <v>3337</v>
      </c>
      <c r="C43" s="32"/>
    </row>
    <row r="44" spans="1:3" ht="21.75" customHeight="1" x14ac:dyDescent="0.15">
      <c r="A44" s="29" t="s">
        <v>1623</v>
      </c>
      <c r="B44" s="30"/>
      <c r="C44" s="32"/>
    </row>
    <row r="45" spans="1:3" ht="21.75" customHeight="1" x14ac:dyDescent="0.15">
      <c r="A45" s="27" t="s">
        <v>1624</v>
      </c>
      <c r="B45" s="28">
        <f>B11+B21+B26+B32+B41</f>
        <v>283495</v>
      </c>
      <c r="C45" s="31"/>
    </row>
  </sheetData>
  <mergeCells count="3">
    <mergeCell ref="A1:C1"/>
    <mergeCell ref="C4:C10"/>
    <mergeCell ref="C38:C40"/>
  </mergeCells>
  <phoneticPr fontId="0" type="noConversion"/>
  <pageMargins left="0.6999125161508876" right="0.6999125161508876" top="0.7499062639521802" bottom="0.7499062639521802" header="0.2999625102741512" footer="0.2999625102741512"/>
  <pageSetup paperSize="9"/>
  <extLst>
    <ext uri="{2D9387EB-5337-4D45-933B-B4D357D02E09}">
      <gutter val="0.0" pos="0"/>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WVJ15"/>
  <sheetViews>
    <sheetView zoomScaleNormal="100" topLeftCell="A2" workbookViewId="0">
      <selection activeCell="F11" activeCellId="0" sqref="F11:F13"/>
    </sheetView>
  </sheetViews>
  <sheetFormatPr defaultRowHeight="31.5" customHeight="1" defaultColWidth="9.000137329101562" x14ac:dyDescent="0.15"/>
  <cols>
    <col min="1" max="1" width="52.875" customWidth="1"/>
    <col min="2" max="2" width="34.875" customWidth="1"/>
    <col min="3" max="256" width="9.0"/>
    <col min="257" max="257" width="52.875" customWidth="1"/>
    <col min="258" max="258" width="34.875" customWidth="1"/>
    <col min="259" max="512" width="9.0"/>
    <col min="513" max="513" width="52.875" customWidth="1"/>
    <col min="514" max="514" width="34.875" customWidth="1"/>
    <col min="515" max="768" width="9.0"/>
    <col min="769" max="769" width="52.875" customWidth="1"/>
    <col min="770" max="770" width="34.875" customWidth="1"/>
    <col min="771" max="1024" width="9.0"/>
    <col min="1025" max="1025" width="52.875" customWidth="1"/>
    <col min="1026" max="1026" width="34.875" customWidth="1"/>
    <col min="1027" max="1280" width="9.0"/>
    <col min="1281" max="1281" width="52.875" customWidth="1"/>
    <col min="1282" max="1282" width="34.875" customWidth="1"/>
    <col min="1283" max="1536" width="9.0"/>
    <col min="1537" max="1537" width="52.875" customWidth="1"/>
    <col min="1538" max="1538" width="34.875" customWidth="1"/>
    <col min="1539" max="1792" width="9.0"/>
    <col min="1793" max="1793" width="52.875" customWidth="1"/>
    <col min="1794" max="1794" width="34.875" customWidth="1"/>
    <col min="1795" max="2048" width="9.0"/>
    <col min="2049" max="2049" width="52.875" customWidth="1"/>
    <col min="2050" max="2050" width="34.875" customWidth="1"/>
    <col min="2051" max="2304" width="9.0"/>
    <col min="2305" max="2305" width="52.875" customWidth="1"/>
    <col min="2306" max="2306" width="34.875" customWidth="1"/>
    <col min="2307" max="2560" width="9.0"/>
    <col min="2561" max="2561" width="52.875" customWidth="1"/>
    <col min="2562" max="2562" width="34.875" customWidth="1"/>
    <col min="2563" max="2816" width="9.0"/>
    <col min="2817" max="2817" width="52.875" customWidth="1"/>
    <col min="2818" max="2818" width="34.875" customWidth="1"/>
    <col min="2819" max="3072" width="9.0"/>
    <col min="3073" max="3073" width="52.875" customWidth="1"/>
    <col min="3074" max="3074" width="34.875" customWidth="1"/>
    <col min="3075" max="3328" width="9.0"/>
    <col min="3329" max="3329" width="52.875" customWidth="1"/>
    <col min="3330" max="3330" width="34.875" customWidth="1"/>
    <col min="3331" max="3584" width="9.0"/>
    <col min="3585" max="3585" width="52.875" customWidth="1"/>
    <col min="3586" max="3586" width="34.875" customWidth="1"/>
    <col min="3587" max="3840" width="9.0"/>
    <col min="3841" max="3841" width="52.875" customWidth="1"/>
    <col min="3842" max="3842" width="34.875" customWidth="1"/>
    <col min="3843" max="4096" width="9.0"/>
    <col min="4097" max="4097" width="52.875" customWidth="1"/>
    <col min="4098" max="4098" width="34.875" customWidth="1"/>
    <col min="4099" max="4352" width="9.0"/>
    <col min="4353" max="4353" width="52.875" customWidth="1"/>
    <col min="4354" max="4354" width="34.875" customWidth="1"/>
    <col min="4355" max="4608" width="9.0"/>
    <col min="4609" max="4609" width="52.875" customWidth="1"/>
    <col min="4610" max="4610" width="34.875" customWidth="1"/>
    <col min="4611" max="4864" width="9.0"/>
    <col min="4865" max="4865" width="52.875" customWidth="1"/>
    <col min="4866" max="4866" width="34.875" customWidth="1"/>
    <col min="4867" max="5120" width="9.0"/>
    <col min="5121" max="5121" width="52.875" customWidth="1"/>
    <col min="5122" max="5122" width="34.875" customWidth="1"/>
    <col min="5123" max="5376" width="9.0"/>
    <col min="5377" max="5377" width="52.875" customWidth="1"/>
    <col min="5378" max="5378" width="34.875" customWidth="1"/>
    <col min="5379" max="5632" width="9.0"/>
    <col min="5633" max="5633" width="52.875" customWidth="1"/>
    <col min="5634" max="5634" width="34.875" customWidth="1"/>
    <col min="5635" max="5888" width="9.0"/>
    <col min="5889" max="5889" width="52.875" customWidth="1"/>
    <col min="5890" max="5890" width="34.875" customWidth="1"/>
    <col min="5891" max="6144" width="9.0"/>
    <col min="6145" max="6145" width="52.875" customWidth="1"/>
    <col min="6146" max="6146" width="34.875" customWidth="1"/>
    <col min="6147" max="6400" width="9.0"/>
    <col min="6401" max="6401" width="52.875" customWidth="1"/>
    <col min="6402" max="6402" width="34.875" customWidth="1"/>
    <col min="6403" max="6656" width="9.0"/>
    <col min="6657" max="6657" width="52.875" customWidth="1"/>
    <col min="6658" max="6658" width="34.875" customWidth="1"/>
    <col min="6659" max="6912" width="9.0"/>
    <col min="6913" max="6913" width="52.875" customWidth="1"/>
    <col min="6914" max="6914" width="34.875" customWidth="1"/>
    <col min="6915" max="7168" width="9.0"/>
    <col min="7169" max="7169" width="52.875" customWidth="1"/>
    <col min="7170" max="7170" width="34.875" customWidth="1"/>
    <col min="7171" max="7424" width="9.0"/>
    <col min="7425" max="7425" width="52.875" customWidth="1"/>
    <col min="7426" max="7426" width="34.875" customWidth="1"/>
    <col min="7427" max="7680" width="9.0"/>
    <col min="7681" max="7681" width="52.875" customWidth="1"/>
    <col min="7682" max="7682" width="34.875" customWidth="1"/>
    <col min="7683" max="7936" width="9.0"/>
    <col min="7937" max="7937" width="52.875" customWidth="1"/>
    <col min="7938" max="7938" width="34.875" customWidth="1"/>
    <col min="7939" max="8192" width="9.0"/>
    <col min="8193" max="8193" width="52.875" customWidth="1"/>
    <col min="8194" max="8194" width="34.875" customWidth="1"/>
    <col min="8195" max="8448" width="9.0"/>
    <col min="8449" max="8449" width="52.875" customWidth="1"/>
    <col min="8450" max="8450" width="34.875" customWidth="1"/>
    <col min="8451" max="8704" width="9.0"/>
    <col min="8705" max="8705" width="52.875" customWidth="1"/>
    <col min="8706" max="8706" width="34.875" customWidth="1"/>
    <col min="8707" max="8960" width="9.0"/>
    <col min="8961" max="8961" width="52.875" customWidth="1"/>
    <col min="8962" max="8962" width="34.875" customWidth="1"/>
    <col min="8963" max="9216" width="9.0"/>
    <col min="9217" max="9217" width="52.875" customWidth="1"/>
    <col min="9218" max="9218" width="34.875" customWidth="1"/>
    <col min="9219" max="9472" width="9.0"/>
    <col min="9473" max="9473" width="52.875" customWidth="1"/>
    <col min="9474" max="9474" width="34.875" customWidth="1"/>
    <col min="9475" max="9728" width="9.0"/>
    <col min="9729" max="9729" width="52.875" customWidth="1"/>
    <col min="9730" max="9730" width="34.875" customWidth="1"/>
    <col min="9731" max="9984" width="9.0"/>
    <col min="9985" max="9985" width="52.875" customWidth="1"/>
    <col min="9986" max="9986" width="34.875" customWidth="1"/>
    <col min="9987" max="10240" width="9.0"/>
    <col min="10241" max="10241" width="52.875" customWidth="1"/>
    <col min="10242" max="10242" width="34.875" customWidth="1"/>
    <col min="10243" max="10496" width="9.0"/>
    <col min="10497" max="10497" width="52.875" customWidth="1"/>
    <col min="10498" max="10498" width="34.875" customWidth="1"/>
    <col min="10499" max="10752" width="9.0"/>
    <col min="10753" max="10753" width="52.875" customWidth="1"/>
    <col min="10754" max="10754" width="34.875" customWidth="1"/>
    <col min="10755" max="11008" width="9.0"/>
    <col min="11009" max="11009" width="52.875" customWidth="1"/>
    <col min="11010" max="11010" width="34.875" customWidth="1"/>
    <col min="11011" max="11264" width="9.0"/>
    <col min="11265" max="11265" width="52.875" customWidth="1"/>
    <col min="11266" max="11266" width="34.875" customWidth="1"/>
    <col min="11267" max="11520" width="9.0"/>
    <col min="11521" max="11521" width="52.875" customWidth="1"/>
    <col min="11522" max="11522" width="34.875" customWidth="1"/>
    <col min="11523" max="11776" width="9.0"/>
    <col min="11777" max="11777" width="52.875" customWidth="1"/>
    <col min="11778" max="11778" width="34.875" customWidth="1"/>
    <col min="11779" max="12032" width="9.0"/>
    <col min="12033" max="12033" width="52.875" customWidth="1"/>
    <col min="12034" max="12034" width="34.875" customWidth="1"/>
    <col min="12035" max="12288" width="9.0"/>
    <col min="12289" max="12289" width="52.875" customWidth="1"/>
    <col min="12290" max="12290" width="34.875" customWidth="1"/>
    <col min="12291" max="12544" width="9.0"/>
    <col min="12545" max="12545" width="52.875" customWidth="1"/>
    <col min="12546" max="12546" width="34.875" customWidth="1"/>
    <col min="12547" max="12800" width="9.0"/>
    <col min="12801" max="12801" width="52.875" customWidth="1"/>
    <col min="12802" max="12802" width="34.875" customWidth="1"/>
    <col min="12803" max="13056" width="9.0"/>
    <col min="13057" max="13057" width="52.875" customWidth="1"/>
    <col min="13058" max="13058" width="34.875" customWidth="1"/>
    <col min="13059" max="13312" width="9.0"/>
    <col min="13313" max="13313" width="52.875" customWidth="1"/>
    <col min="13314" max="13314" width="34.875" customWidth="1"/>
    <col min="13315" max="13568" width="9.0"/>
    <col min="13569" max="13569" width="52.875" customWidth="1"/>
    <col min="13570" max="13570" width="34.875" customWidth="1"/>
    <col min="13571" max="13824" width="9.0"/>
    <col min="13825" max="13825" width="52.875" customWidth="1"/>
    <col min="13826" max="13826" width="34.875" customWidth="1"/>
    <col min="13827" max="14080" width="9.0"/>
    <col min="14081" max="14081" width="52.875" customWidth="1"/>
    <col min="14082" max="14082" width="34.875" customWidth="1"/>
    <col min="14083" max="14336" width="9.0"/>
    <col min="14337" max="14337" width="52.875" customWidth="1"/>
    <col min="14338" max="14338" width="34.875" customWidth="1"/>
    <col min="14339" max="14592" width="9.0"/>
    <col min="14593" max="14593" width="52.875" customWidth="1"/>
    <col min="14594" max="14594" width="34.875" customWidth="1"/>
    <col min="14595" max="14848" width="9.0"/>
    <col min="14849" max="14849" width="52.875" customWidth="1"/>
    <col min="14850" max="14850" width="34.875" customWidth="1"/>
    <col min="14851" max="15104" width="9.0"/>
    <col min="15105" max="15105" width="52.875" customWidth="1"/>
    <col min="15106" max="15106" width="34.875" customWidth="1"/>
    <col min="15107" max="15360" width="9.0"/>
    <col min="15361" max="15361" width="52.875" customWidth="1"/>
    <col min="15362" max="15362" width="34.875" customWidth="1"/>
    <col min="15363" max="15616" width="9.0"/>
    <col min="15617" max="15617" width="52.875" customWidth="1"/>
    <col min="15618" max="15618" width="34.875" customWidth="1"/>
    <col min="15619" max="15872" width="9.0"/>
    <col min="15873" max="15873" width="52.875" customWidth="1"/>
    <col min="15874" max="15874" width="34.875" customWidth="1"/>
    <col min="15875" max="16128" width="9.0"/>
    <col min="16129" max="16129" width="52.875" customWidth="1"/>
    <col min="16130" max="16130" width="34.875" customWidth="1"/>
  </cols>
  <sheetData>
    <row r="1" spans="1:2" s="2" customFormat="1" ht="31.9" customHeight="1" x14ac:dyDescent="0.15">
      <c r="A1" s="459" t="s">
        <v>1625</v>
      </c>
      <c r="B1" s="459"/>
    </row>
    <row r="2" spans="1:2" s="3" customFormat="1" ht="31.9" customHeight="1" x14ac:dyDescent="0.15">
      <c r="A2" s="6"/>
      <c r="B2" s="7" t="s">
        <v>1044</v>
      </c>
    </row>
    <row r="3" spans="1:2" s="4" customFormat="1" ht="29.25" customHeight="1" x14ac:dyDescent="0.15">
      <c r="A3" s="8" t="s">
        <v>1626</v>
      </c>
      <c r="B3" s="8" t="s">
        <v>1046</v>
      </c>
    </row>
    <row r="4" spans="1:2" s="4" customFormat="1" ht="29.25" customHeight="1" x14ac:dyDescent="0.15">
      <c r="A4" s="9" t="s">
        <v>1627</v>
      </c>
      <c r="B4" s="10">
        <f>B5+B6</f>
        <v>640700</v>
      </c>
    </row>
    <row r="5" spans="1:2" s="4" customFormat="1" ht="29.25" customHeight="1" x14ac:dyDescent="0.15">
      <c r="A5" s="11" t="s">
        <v>1628</v>
      </c>
      <c r="B5" s="10">
        <v>273000</v>
      </c>
    </row>
    <row r="6" spans="1:2" s="4" customFormat="1" ht="29.25" customHeight="1" x14ac:dyDescent="0.15">
      <c r="A6" s="11" t="s">
        <v>1629</v>
      </c>
      <c r="B6" s="10">
        <v>367700</v>
      </c>
    </row>
    <row r="7" spans="1:2" s="4" customFormat="1" ht="29.25" customHeight="1" x14ac:dyDescent="0.15">
      <c r="A7" s="9" t="s">
        <v>1630</v>
      </c>
      <c r="B7" s="10">
        <f>B8+B9</f>
        <v>491592</v>
      </c>
    </row>
    <row r="8" spans="1:2" s="4" customFormat="1" ht="29.25" customHeight="1" x14ac:dyDescent="0.15">
      <c r="A8" s="11" t="s">
        <v>1628</v>
      </c>
      <c r="B8" s="10">
        <v>192500</v>
      </c>
    </row>
    <row r="9" spans="1:2" s="4" customFormat="1" ht="29.25" customHeight="1" x14ac:dyDescent="0.15">
      <c r="A9" s="11" t="s">
        <v>1629</v>
      </c>
      <c r="B9" s="10">
        <v>299092</v>
      </c>
    </row>
    <row r="10" spans="1:2" s="4" customFormat="1" ht="29.25" customHeight="1" x14ac:dyDescent="0.15">
      <c r="A10" s="9" t="s">
        <v>1631</v>
      </c>
      <c r="B10" s="14">
        <f>B11+B12</f>
        <v>2685</v>
      </c>
    </row>
    <row r="11" spans="1:2" s="4" customFormat="1" ht="29.25" customHeight="1" x14ac:dyDescent="0.15">
      <c r="A11" s="11" t="s">
        <v>1628</v>
      </c>
      <c r="B11" s="14">
        <v>1000</v>
      </c>
    </row>
    <row r="12" spans="1:2" s="4" customFormat="1" ht="29.25" customHeight="1" x14ac:dyDescent="0.15">
      <c r="A12" s="11" t="s">
        <v>1629</v>
      </c>
      <c r="B12" s="14">
        <v>1685</v>
      </c>
    </row>
    <row r="13" spans="1:2" s="4" customFormat="1" ht="29.25" customHeight="1" x14ac:dyDescent="0.15">
      <c r="A13" s="17" t="s">
        <v>1632</v>
      </c>
      <c r="B13" s="14">
        <f>B4+B7+B10</f>
        <v>1134977</v>
      </c>
    </row>
    <row r="14" spans="1:2" s="4" customFormat="1" ht="29.25" customHeight="1" x14ac:dyDescent="0.15">
      <c r="A14" s="17" t="s">
        <v>1633</v>
      </c>
      <c r="B14" s="14">
        <f>B6+B9+B12</f>
        <v>668477</v>
      </c>
    </row>
    <row r="15" spans="1:1" ht="31.9" customHeight="1" x14ac:dyDescent="0.15">
      <c r="A15" s="18" t="s">
        <v>1634</v>
      </c>
    </row>
  </sheetData>
  <mergeCells count="1">
    <mergeCell ref="A1:B1"/>
  </mergeCells>
  <phoneticPr fontId="0" type="noConversion"/>
  <pageMargins left="0.6999125161508876" right="0.6999125161508876" top="0.7499062639521802" bottom="0.7499062639521802" header="0.2999625102741512" footer="0.2999625102741512"/>
  <pageSetup paperSize="9"/>
  <extLst>
    <ext uri="{2D9387EB-5337-4D45-933B-B4D357D02E09}">
      <gutter val="0.0" pos="0"/>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WVJ15"/>
  <sheetViews>
    <sheetView zoomScale="85" zoomScaleNormal="85" topLeftCell="A1" workbookViewId="0">
      <selection activeCell="C1" activeCellId="0" sqref="C1:L1048576"/>
    </sheetView>
  </sheetViews>
  <sheetFormatPr defaultRowHeight="29.25" customHeight="1" defaultColWidth="9.000137329101562" x14ac:dyDescent="0.15"/>
  <cols>
    <col min="1" max="1" width="63.125" customWidth="1"/>
    <col min="2" max="2" width="28.0" customWidth="1"/>
    <col min="3" max="256" width="9.0"/>
    <col min="257" max="257" width="74.0" customWidth="1"/>
    <col min="258" max="258" width="34.875" customWidth="1"/>
    <col min="259" max="512" width="9.0"/>
    <col min="513" max="513" width="74.0" customWidth="1"/>
    <col min="514" max="514" width="34.875" customWidth="1"/>
    <col min="515" max="768" width="9.0"/>
    <col min="769" max="769" width="74.0" customWidth="1"/>
    <col min="770" max="770" width="34.875" customWidth="1"/>
    <col min="771" max="1024" width="9.0"/>
    <col min="1025" max="1025" width="74.0" customWidth="1"/>
    <col min="1026" max="1026" width="34.875" customWidth="1"/>
    <col min="1027" max="1280" width="9.0"/>
    <col min="1281" max="1281" width="74.0" customWidth="1"/>
    <col min="1282" max="1282" width="34.875" customWidth="1"/>
    <col min="1283" max="1536" width="9.0"/>
    <col min="1537" max="1537" width="74.0" customWidth="1"/>
    <col min="1538" max="1538" width="34.875" customWidth="1"/>
    <col min="1539" max="1792" width="9.0"/>
    <col min="1793" max="1793" width="74.0" customWidth="1"/>
    <col min="1794" max="1794" width="34.875" customWidth="1"/>
    <col min="1795" max="2048" width="9.0"/>
    <col min="2049" max="2049" width="74.0" customWidth="1"/>
    <col min="2050" max="2050" width="34.875" customWidth="1"/>
    <col min="2051" max="2304" width="9.0"/>
    <col min="2305" max="2305" width="74.0" customWidth="1"/>
    <col min="2306" max="2306" width="34.875" customWidth="1"/>
    <col min="2307" max="2560" width="9.0"/>
    <col min="2561" max="2561" width="74.0" customWidth="1"/>
    <col min="2562" max="2562" width="34.875" customWidth="1"/>
    <col min="2563" max="2816" width="9.0"/>
    <col min="2817" max="2817" width="74.0" customWidth="1"/>
    <col min="2818" max="2818" width="34.875" customWidth="1"/>
    <col min="2819" max="3072" width="9.0"/>
    <col min="3073" max="3073" width="74.0" customWidth="1"/>
    <col min="3074" max="3074" width="34.875" customWidth="1"/>
    <col min="3075" max="3328" width="9.0"/>
    <col min="3329" max="3329" width="74.0" customWidth="1"/>
    <col min="3330" max="3330" width="34.875" customWidth="1"/>
    <col min="3331" max="3584" width="9.0"/>
    <col min="3585" max="3585" width="74.0" customWidth="1"/>
    <col min="3586" max="3586" width="34.875" customWidth="1"/>
    <col min="3587" max="3840" width="9.0"/>
    <col min="3841" max="3841" width="74.0" customWidth="1"/>
    <col min="3842" max="3842" width="34.875" customWidth="1"/>
    <col min="3843" max="4096" width="9.0"/>
    <col min="4097" max="4097" width="74.0" customWidth="1"/>
    <col min="4098" max="4098" width="34.875" customWidth="1"/>
    <col min="4099" max="4352" width="9.0"/>
    <col min="4353" max="4353" width="74.0" customWidth="1"/>
    <col min="4354" max="4354" width="34.875" customWidth="1"/>
    <col min="4355" max="4608" width="9.0"/>
    <col min="4609" max="4609" width="74.0" customWidth="1"/>
    <col min="4610" max="4610" width="34.875" customWidth="1"/>
    <col min="4611" max="4864" width="9.0"/>
    <col min="4865" max="4865" width="74.0" customWidth="1"/>
    <col min="4866" max="4866" width="34.875" customWidth="1"/>
    <col min="4867" max="5120" width="9.0"/>
    <col min="5121" max="5121" width="74.0" customWidth="1"/>
    <col min="5122" max="5122" width="34.875" customWidth="1"/>
    <col min="5123" max="5376" width="9.0"/>
    <col min="5377" max="5377" width="74.0" customWidth="1"/>
    <col min="5378" max="5378" width="34.875" customWidth="1"/>
    <col min="5379" max="5632" width="9.0"/>
    <col min="5633" max="5633" width="74.0" customWidth="1"/>
    <col min="5634" max="5634" width="34.875" customWidth="1"/>
    <col min="5635" max="5888" width="9.0"/>
    <col min="5889" max="5889" width="74.0" customWidth="1"/>
    <col min="5890" max="5890" width="34.875" customWidth="1"/>
    <col min="5891" max="6144" width="9.0"/>
    <col min="6145" max="6145" width="74.0" customWidth="1"/>
    <col min="6146" max="6146" width="34.875" customWidth="1"/>
    <col min="6147" max="6400" width="9.0"/>
    <col min="6401" max="6401" width="74.0" customWidth="1"/>
    <col min="6402" max="6402" width="34.875" customWidth="1"/>
    <col min="6403" max="6656" width="9.0"/>
    <col min="6657" max="6657" width="74.0" customWidth="1"/>
    <col min="6658" max="6658" width="34.875" customWidth="1"/>
    <col min="6659" max="6912" width="9.0"/>
    <col min="6913" max="6913" width="74.0" customWidth="1"/>
    <col min="6914" max="6914" width="34.875" customWidth="1"/>
    <col min="6915" max="7168" width="9.0"/>
    <col min="7169" max="7169" width="74.0" customWidth="1"/>
    <col min="7170" max="7170" width="34.875" customWidth="1"/>
    <col min="7171" max="7424" width="9.0"/>
    <col min="7425" max="7425" width="74.0" customWidth="1"/>
    <col min="7426" max="7426" width="34.875" customWidth="1"/>
    <col min="7427" max="7680" width="9.0"/>
    <col min="7681" max="7681" width="74.0" customWidth="1"/>
    <col min="7682" max="7682" width="34.875" customWidth="1"/>
    <col min="7683" max="7936" width="9.0"/>
    <col min="7937" max="7937" width="74.0" customWidth="1"/>
    <col min="7938" max="7938" width="34.875" customWidth="1"/>
    <col min="7939" max="8192" width="9.0"/>
    <col min="8193" max="8193" width="74.0" customWidth="1"/>
    <col min="8194" max="8194" width="34.875" customWidth="1"/>
    <col min="8195" max="8448" width="9.0"/>
    <col min="8449" max="8449" width="74.0" customWidth="1"/>
    <col min="8450" max="8450" width="34.875" customWidth="1"/>
    <col min="8451" max="8704" width="9.0"/>
    <col min="8705" max="8705" width="74.0" customWidth="1"/>
    <col min="8706" max="8706" width="34.875" customWidth="1"/>
    <col min="8707" max="8960" width="9.0"/>
    <col min="8961" max="8961" width="74.0" customWidth="1"/>
    <col min="8962" max="8962" width="34.875" customWidth="1"/>
    <col min="8963" max="9216" width="9.0"/>
    <col min="9217" max="9217" width="74.0" customWidth="1"/>
    <col min="9218" max="9218" width="34.875" customWidth="1"/>
    <col min="9219" max="9472" width="9.0"/>
    <col min="9473" max="9473" width="74.0" customWidth="1"/>
    <col min="9474" max="9474" width="34.875" customWidth="1"/>
    <col min="9475" max="9728" width="9.0"/>
    <col min="9729" max="9729" width="74.0" customWidth="1"/>
    <col min="9730" max="9730" width="34.875" customWidth="1"/>
    <col min="9731" max="9984" width="9.0"/>
    <col min="9985" max="9985" width="74.0" customWidth="1"/>
    <col min="9986" max="9986" width="34.875" customWidth="1"/>
    <col min="9987" max="10240" width="9.0"/>
    <col min="10241" max="10241" width="74.0" customWidth="1"/>
    <col min="10242" max="10242" width="34.875" customWidth="1"/>
    <col min="10243" max="10496" width="9.0"/>
    <col min="10497" max="10497" width="74.0" customWidth="1"/>
    <col min="10498" max="10498" width="34.875" customWidth="1"/>
    <col min="10499" max="10752" width="9.0"/>
    <col min="10753" max="10753" width="74.0" customWidth="1"/>
    <col min="10754" max="10754" width="34.875" customWidth="1"/>
    <col min="10755" max="11008" width="9.0"/>
    <col min="11009" max="11009" width="74.0" customWidth="1"/>
    <col min="11010" max="11010" width="34.875" customWidth="1"/>
    <col min="11011" max="11264" width="9.0"/>
    <col min="11265" max="11265" width="74.0" customWidth="1"/>
    <col min="11266" max="11266" width="34.875" customWidth="1"/>
    <col min="11267" max="11520" width="9.0"/>
    <col min="11521" max="11521" width="74.0" customWidth="1"/>
    <col min="11522" max="11522" width="34.875" customWidth="1"/>
    <col min="11523" max="11776" width="9.0"/>
    <col min="11777" max="11777" width="74.0" customWidth="1"/>
    <col min="11778" max="11778" width="34.875" customWidth="1"/>
    <col min="11779" max="12032" width="9.0"/>
    <col min="12033" max="12033" width="74.0" customWidth="1"/>
    <col min="12034" max="12034" width="34.875" customWidth="1"/>
    <col min="12035" max="12288" width="9.0"/>
    <col min="12289" max="12289" width="74.0" customWidth="1"/>
    <col min="12290" max="12290" width="34.875" customWidth="1"/>
    <col min="12291" max="12544" width="9.0"/>
    <col min="12545" max="12545" width="74.0" customWidth="1"/>
    <col min="12546" max="12546" width="34.875" customWidth="1"/>
    <col min="12547" max="12800" width="9.0"/>
    <col min="12801" max="12801" width="74.0" customWidth="1"/>
    <col min="12802" max="12802" width="34.875" customWidth="1"/>
    <col min="12803" max="13056" width="9.0"/>
    <col min="13057" max="13057" width="74.0" customWidth="1"/>
    <col min="13058" max="13058" width="34.875" customWidth="1"/>
    <col min="13059" max="13312" width="9.0"/>
    <col min="13313" max="13313" width="74.0" customWidth="1"/>
    <col min="13314" max="13314" width="34.875" customWidth="1"/>
    <col min="13315" max="13568" width="9.0"/>
    <col min="13569" max="13569" width="74.0" customWidth="1"/>
    <col min="13570" max="13570" width="34.875" customWidth="1"/>
    <col min="13571" max="13824" width="9.0"/>
    <col min="13825" max="13825" width="74.0" customWidth="1"/>
    <col min="13826" max="13826" width="34.875" customWidth="1"/>
    <col min="13827" max="14080" width="9.0"/>
    <col min="14081" max="14081" width="74.0" customWidth="1"/>
    <col min="14082" max="14082" width="34.875" customWidth="1"/>
    <col min="14083" max="14336" width="9.0"/>
    <col min="14337" max="14337" width="74.0" customWidth="1"/>
    <col min="14338" max="14338" width="34.875" customWidth="1"/>
    <col min="14339" max="14592" width="9.0"/>
    <col min="14593" max="14593" width="74.0" customWidth="1"/>
    <col min="14594" max="14594" width="34.875" customWidth="1"/>
    <col min="14595" max="14848" width="9.0"/>
    <col min="14849" max="14849" width="74.0" customWidth="1"/>
    <col min="14850" max="14850" width="34.875" customWidth="1"/>
    <col min="14851" max="15104" width="9.0"/>
    <col min="15105" max="15105" width="74.0" customWidth="1"/>
    <col min="15106" max="15106" width="34.875" customWidth="1"/>
    <col min="15107" max="15360" width="9.0"/>
    <col min="15361" max="15361" width="74.0" customWidth="1"/>
    <col min="15362" max="15362" width="34.875" customWidth="1"/>
    <col min="15363" max="15616" width="9.0"/>
    <col min="15617" max="15617" width="74.0" customWidth="1"/>
    <col min="15618" max="15618" width="34.875" customWidth="1"/>
    <col min="15619" max="15872" width="9.0"/>
    <col min="15873" max="15873" width="74.0" customWidth="1"/>
    <col min="15874" max="15874" width="34.875" customWidth="1"/>
    <col min="15875" max="16128" width="9.0"/>
    <col min="16129" max="16129" width="74.0" customWidth="1"/>
    <col min="16130" max="16130" width="34.875" customWidth="1"/>
  </cols>
  <sheetData>
    <row r="1" spans="1:2" s="2" customFormat="1" ht="29.25" customHeight="1" x14ac:dyDescent="0.15">
      <c r="A1" s="460" t="s">
        <v>1635</v>
      </c>
      <c r="B1" s="460"/>
    </row>
    <row r="2" spans="1:2" s="3" customFormat="1" ht="29.25" customHeight="1" x14ac:dyDescent="0.15">
      <c r="A2" s="6"/>
      <c r="B2" s="7" t="s">
        <v>1044</v>
      </c>
    </row>
    <row r="3" spans="1:2" s="4" customFormat="1" ht="29.25" customHeight="1" x14ac:dyDescent="0.15">
      <c r="A3" s="8" t="s">
        <v>1626</v>
      </c>
      <c r="B3" s="8" t="s">
        <v>1046</v>
      </c>
    </row>
    <row r="4" spans="1:2" s="4" customFormat="1" ht="29.25" customHeight="1" x14ac:dyDescent="0.15">
      <c r="A4" s="9" t="s">
        <v>1636</v>
      </c>
      <c r="B4" s="10">
        <f>B5+B6</f>
        <v>915909</v>
      </c>
    </row>
    <row r="5" spans="1:2" s="4" customFormat="1" ht="29.25" customHeight="1" x14ac:dyDescent="0.15">
      <c r="A5" s="11" t="s">
        <v>1637</v>
      </c>
      <c r="B5" s="10">
        <v>385172</v>
      </c>
    </row>
    <row r="6" spans="1:4" s="4" customFormat="1" ht="29.25" customHeight="1" x14ac:dyDescent="0.15">
      <c r="A6" s="11" t="s">
        <v>1638</v>
      </c>
      <c r="B6" s="10">
        <v>530737</v>
      </c>
      <c r="D6" s="12"/>
    </row>
    <row r="7" spans="1:2" s="4" customFormat="1" ht="29.25" customHeight="1" x14ac:dyDescent="0.15">
      <c r="A7" s="9" t="s">
        <v>1639</v>
      </c>
      <c r="B7" s="10">
        <f>B8+B9</f>
        <v>399406</v>
      </c>
    </row>
    <row r="8" spans="1:2" s="5" customFormat="1" ht="29.25" customHeight="1" x14ac:dyDescent="0.15">
      <c r="A8" s="13" t="s">
        <v>1637</v>
      </c>
      <c r="B8" s="14">
        <v>151660</v>
      </c>
    </row>
    <row r="9" spans="1:4" s="5" customFormat="1" ht="29.25" customHeight="1" x14ac:dyDescent="0.15">
      <c r="A9" s="13" t="s">
        <v>1638</v>
      </c>
      <c r="B9" s="14">
        <v>247746</v>
      </c>
      <c r="D9" s="15"/>
    </row>
    <row r="10" spans="1:2" s="5" customFormat="1" ht="29.25" customHeight="1" x14ac:dyDescent="0.15">
      <c r="A10" s="16" t="s">
        <v>1640</v>
      </c>
      <c r="B10" s="14">
        <f>B11+B12</f>
        <v>740</v>
      </c>
    </row>
    <row r="11" spans="1:2" s="5" customFormat="1" ht="29.25" customHeight="1" x14ac:dyDescent="0.15">
      <c r="A11" s="13" t="s">
        <v>1637</v>
      </c>
      <c r="B11" s="14">
        <v>500</v>
      </c>
    </row>
    <row r="12" spans="1:2" s="5" customFormat="1" ht="29.25" customHeight="1" x14ac:dyDescent="0.15">
      <c r="A12" s="13" t="s">
        <v>1638</v>
      </c>
      <c r="B12" s="14">
        <v>240</v>
      </c>
    </row>
    <row r="13" spans="1:2" s="4" customFormat="1" ht="29.25" customHeight="1" x14ac:dyDescent="0.15">
      <c r="A13" s="17" t="s">
        <v>1641</v>
      </c>
      <c r="B13" s="10">
        <f>B4+B7+B10</f>
        <v>1316055</v>
      </c>
    </row>
    <row r="14" spans="1:2" s="4" customFormat="1" ht="29.25" customHeight="1" x14ac:dyDescent="0.15">
      <c r="A14" s="17" t="s">
        <v>1642</v>
      </c>
      <c r="B14" s="10">
        <f>B6+B9+B12</f>
        <v>778723</v>
      </c>
    </row>
    <row r="15" spans="1:2" ht="45.75" customHeight="1" x14ac:dyDescent="0.15">
      <c r="A15" s="461" t="s">
        <v>1643</v>
      </c>
      <c r="B15" s="461"/>
    </row>
  </sheetData>
  <mergeCells count="2">
    <mergeCell ref="A1:B1"/>
    <mergeCell ref="A15:B15"/>
  </mergeCells>
  <phoneticPr fontId="0" type="noConversion"/>
  <pageMargins left="0.6999125161508876" right="0.6999125161508876" top="0.7499062639521802" bottom="0.7499062639521802" header="0.2999625102741512" footer="0.2999625102741512"/>
  <pageSetup paperSize="9"/>
  <extLst>
    <ext uri="{2D9387EB-5337-4D45-933B-B4D357D02E09}">
      <gutter val="0.0" pos="0"/>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28"/>
  <sheetViews>
    <sheetView zoomScaleNormal="100" topLeftCell="A2" workbookViewId="0">
      <selection activeCell="E10" activeCellId="0" sqref="E10"/>
    </sheetView>
  </sheetViews>
  <sheetFormatPr defaultRowHeight="26.25" customHeight="1" defaultColWidth="9.000137329101562" x14ac:dyDescent="0.15"/>
  <cols>
    <col min="1" max="1" width="45.0" customWidth="1" style="2"/>
    <col min="2" max="2" width="28.375" customWidth="1" style="2"/>
    <col min="3" max="16384" width="9.0" style="2"/>
  </cols>
  <sheetData>
    <row r="1" spans="1:2" ht="26.25" customHeight="1" x14ac:dyDescent="0.15">
      <c r="A1" s="431" t="s">
        <v>1202</v>
      </c>
      <c r="B1" s="431"/>
    </row>
    <row r="2" spans="1:2" ht="26.25" customHeight="1" x14ac:dyDescent="0.15">
      <c r="A2" s="258"/>
      <c r="B2" s="283" t="s">
        <v>1044</v>
      </c>
    </row>
    <row r="3" spans="1:2" ht="26.25" customHeight="1" x14ac:dyDescent="0.15">
      <c r="A3" s="284" t="s">
        <v>52</v>
      </c>
      <c r="B3" s="284" t="s">
        <v>3</v>
      </c>
    </row>
    <row r="4" spans="1:2" ht="26.25" customHeight="1" x14ac:dyDescent="0.15">
      <c r="A4" s="285" t="s">
        <v>1120</v>
      </c>
      <c r="B4" s="286">
        <f>B5+B12+B21</f>
        <v>293000</v>
      </c>
    </row>
    <row r="5" spans="1:2" ht="26.25" customHeight="1" x14ac:dyDescent="0.15">
      <c r="A5" s="287" t="s">
        <v>1203</v>
      </c>
      <c r="B5" s="286">
        <f>SUM(B6:B11)</f>
        <v>28611</v>
      </c>
    </row>
    <row r="6" spans="1:2" ht="26.25" customHeight="1" x14ac:dyDescent="0.15">
      <c r="A6" s="288" t="s">
        <v>1204</v>
      </c>
      <c r="B6" s="289">
        <v>38251</v>
      </c>
    </row>
    <row r="7" spans="1:2" ht="26.25" customHeight="1" x14ac:dyDescent="0.15">
      <c r="A7" s="288" t="s">
        <v>1205</v>
      </c>
      <c r="B7" s="290">
        <v>966</v>
      </c>
    </row>
    <row r="8" spans="1:2" ht="26.25" customHeight="1" x14ac:dyDescent="0.15">
      <c r="A8" s="288" t="s">
        <v>1206</v>
      </c>
      <c r="B8" s="289">
        <v>9437</v>
      </c>
    </row>
    <row r="9" spans="1:2" ht="26.25" customHeight="1" x14ac:dyDescent="0.15">
      <c r="A9" s="288" t="s">
        <v>1207</v>
      </c>
      <c r="B9" s="289">
        <v>21087</v>
      </c>
    </row>
    <row r="10" spans="1:2" ht="26.25" customHeight="1" x14ac:dyDescent="0.15">
      <c r="A10" s="288" t="s">
        <v>1208</v>
      </c>
      <c r="B10" s="289">
        <v>-12981</v>
      </c>
    </row>
    <row r="11" spans="1:2" ht="26.25" customHeight="1" x14ac:dyDescent="0.15">
      <c r="A11" s="288" t="s">
        <v>1209</v>
      </c>
      <c r="B11" s="289">
        <v>-28149</v>
      </c>
    </row>
    <row r="12" spans="1:2" ht="26.25" customHeight="1" x14ac:dyDescent="0.15">
      <c r="A12" s="287" t="s">
        <v>1210</v>
      </c>
      <c r="B12" s="286">
        <f>SUM(B13:B20)</f>
        <v>237313</v>
      </c>
    </row>
    <row r="13" spans="1:2" ht="26.25" customHeight="1" x14ac:dyDescent="0.15">
      <c r="A13" s="288" t="s">
        <v>1211</v>
      </c>
      <c r="B13" s="291">
        <v>106082</v>
      </c>
    </row>
    <row r="14" spans="1:2" ht="26.25" customHeight="1" x14ac:dyDescent="0.15">
      <c r="A14" s="288" t="s">
        <v>1212</v>
      </c>
      <c r="B14" s="289">
        <v>12813</v>
      </c>
    </row>
    <row r="15" spans="1:2" ht="26.25" customHeight="1" x14ac:dyDescent="0.15">
      <c r="A15" s="288" t="s">
        <v>1213</v>
      </c>
      <c r="B15" s="289">
        <v>3685</v>
      </c>
    </row>
    <row r="16" spans="1:2" ht="26.25" customHeight="1" x14ac:dyDescent="0.15">
      <c r="A16" s="288" t="s">
        <v>1214</v>
      </c>
      <c r="B16" s="289">
        <v>3000</v>
      </c>
    </row>
    <row r="17" spans="1:2" ht="26.25" customHeight="1" x14ac:dyDescent="0.15">
      <c r="A17" s="288" t="s">
        <v>1215</v>
      </c>
      <c r="B17" s="289">
        <v>22453</v>
      </c>
    </row>
    <row r="18" spans="1:2" ht="26.25" customHeight="1" x14ac:dyDescent="0.15">
      <c r="A18" s="288" t="s">
        <v>1216</v>
      </c>
      <c r="B18" s="290">
        <v>942</v>
      </c>
    </row>
    <row r="19" spans="1:2" ht="26.25" customHeight="1" x14ac:dyDescent="0.15">
      <c r="A19" s="288" t="s">
        <v>1217</v>
      </c>
      <c r="B19" s="289">
        <v>45988</v>
      </c>
    </row>
    <row r="20" spans="1:2" ht="26.25" customHeight="1" x14ac:dyDescent="0.15">
      <c r="A20" s="288" t="s">
        <v>1218</v>
      </c>
      <c r="B20" s="289">
        <v>42350</v>
      </c>
    </row>
    <row r="21" spans="1:2" ht="26.25" customHeight="1" x14ac:dyDescent="0.15">
      <c r="A21" s="287" t="s">
        <v>1219</v>
      </c>
      <c r="B21" s="286">
        <f>SUM(B22:B28)</f>
        <v>27076</v>
      </c>
    </row>
    <row r="22" spans="1:2" ht="26.25" customHeight="1" x14ac:dyDescent="0.15">
      <c r="A22" s="288" t="s">
        <v>1220</v>
      </c>
      <c r="B22" s="290">
        <v>35</v>
      </c>
    </row>
    <row r="23" spans="1:2" ht="26.25" customHeight="1" x14ac:dyDescent="0.15">
      <c r="A23" s="288" t="s">
        <v>1221</v>
      </c>
      <c r="B23" s="290">
        <v>157</v>
      </c>
    </row>
    <row r="24" spans="1:2" ht="26.25" customHeight="1" x14ac:dyDescent="0.15">
      <c r="A24" s="288" t="s">
        <v>1222</v>
      </c>
      <c r="B24" s="289">
        <v>7003</v>
      </c>
    </row>
    <row r="25" spans="1:2" ht="26.25" customHeight="1" x14ac:dyDescent="0.15">
      <c r="A25" s="288" t="s">
        <v>1223</v>
      </c>
      <c r="B25" s="290">
        <v>76</v>
      </c>
    </row>
    <row r="26" spans="1:2" ht="26.25" customHeight="1" x14ac:dyDescent="0.15">
      <c r="A26" s="288" t="s">
        <v>1224</v>
      </c>
      <c r="B26" s="289">
        <v>14728</v>
      </c>
    </row>
    <row r="27" spans="1:2" ht="26.25" customHeight="1" x14ac:dyDescent="0.15">
      <c r="A27" s="288" t="s">
        <v>1225</v>
      </c>
      <c r="B27" s="289">
        <v>4395</v>
      </c>
    </row>
    <row r="28" spans="1:2" ht="26.25" customHeight="1" x14ac:dyDescent="0.15">
      <c r="A28" s="288" t="s">
        <v>1226</v>
      </c>
      <c r="B28" s="290">
        <v>682</v>
      </c>
    </row>
  </sheetData>
  <mergeCells count="1">
    <mergeCell ref="A1:B1"/>
  </mergeCells>
  <phoneticPr fontId="0" type="noConversion"/>
  <pageMargins left="0.6999125161508876" right="0.6999125161508876" top="0.7499062639521802" bottom="0.7499062639521802" header="0.2999625102741512" footer="0.2999625102741512"/>
  <pageSetup paperSize="9"/>
  <extLst>
    <ext uri="{2D9387EB-5337-4D45-933B-B4D357D02E09}">
      <gutter val="0.0" pos="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389"/>
  <sheetViews>
    <sheetView zoomScaleNormal="100" topLeftCell="A1" workbookViewId="0">
      <selection activeCell="H9" activeCellId="0" sqref="H9"/>
    </sheetView>
  </sheetViews>
  <sheetFormatPr defaultRowHeight="13.5" defaultColWidth="9.000137329101562" x14ac:dyDescent="0.15"/>
  <cols>
    <col min="1" max="1" width="9.75" customWidth="1" style="83"/>
    <col min="2" max="2" width="44.5" customWidth="1" style="83"/>
    <col min="3" max="3" width="16.875" customWidth="1" style="184"/>
    <col min="4" max="4" width="19.5" customWidth="1" style="103"/>
    <col min="5" max="7" width="9.0" style="83"/>
    <col min="8" max="8" width="9.375" customWidth="1" style="83"/>
    <col min="9" max="243" width="9.0" style="83"/>
    <col min="244" max="244" width="9.75" customWidth="1" style="83"/>
    <col min="245" max="245" width="44.5" customWidth="1" style="83"/>
    <col min="246" max="246" width="16.875" customWidth="1" style="83"/>
    <col min="247" max="247" width="15.375" customWidth="1" style="83"/>
    <col min="248" max="248" width="9.0" style="83"/>
    <col min="249" max="249" width="10.25" customWidth="1" style="83"/>
    <col min="250" max="251" width="9.0" style="83"/>
    <col min="252" max="252" width="23.0" customWidth="1" style="83"/>
    <col min="253" max="499" width="9.0" style="83"/>
    <col min="500" max="500" width="9.75" customWidth="1" style="83"/>
    <col min="501" max="501" width="44.5" customWidth="1" style="83"/>
    <col min="502" max="502" width="16.875" customWidth="1" style="83"/>
    <col min="503" max="503" width="15.375" customWidth="1" style="83"/>
    <col min="504" max="504" width="9.0" style="83"/>
    <col min="505" max="505" width="10.25" customWidth="1" style="83"/>
    <col min="506" max="507" width="9.0" style="83"/>
    <col min="508" max="508" width="23.0" customWidth="1" style="83"/>
    <col min="509" max="755" width="9.0" style="83"/>
    <col min="756" max="756" width="9.75" customWidth="1" style="83"/>
    <col min="757" max="757" width="44.5" customWidth="1" style="83"/>
    <col min="758" max="758" width="16.875" customWidth="1" style="83"/>
    <col min="759" max="759" width="15.375" customWidth="1" style="83"/>
    <col min="760" max="760" width="9.0" style="83"/>
    <col min="761" max="761" width="10.25" customWidth="1" style="83"/>
    <col min="762" max="763" width="9.0" style="83"/>
    <col min="764" max="764" width="23.0" customWidth="1" style="83"/>
    <col min="765" max="1011" width="9.0" style="83"/>
    <col min="1012" max="1012" width="9.75" customWidth="1" style="83"/>
    <col min="1013" max="1013" width="44.5" customWidth="1" style="83"/>
    <col min="1014" max="1014" width="16.875" customWidth="1" style="83"/>
    <col min="1015" max="1015" width="15.375" customWidth="1" style="83"/>
    <col min="1016" max="1016" width="9.0" style="83"/>
    <col min="1017" max="1017" width="10.25" customWidth="1" style="83"/>
    <col min="1018" max="1019" width="9.0" style="83"/>
    <col min="1020" max="1020" width="23.0" customWidth="1" style="83"/>
    <col min="1021" max="1267" width="9.0" style="83"/>
    <col min="1268" max="1268" width="9.75" customWidth="1" style="83"/>
    <col min="1269" max="1269" width="44.5" customWidth="1" style="83"/>
    <col min="1270" max="1270" width="16.875" customWidth="1" style="83"/>
    <col min="1271" max="1271" width="15.375" customWidth="1" style="83"/>
    <col min="1272" max="1272" width="9.0" style="83"/>
    <col min="1273" max="1273" width="10.25" customWidth="1" style="83"/>
    <col min="1274" max="1275" width="9.0" style="83"/>
    <col min="1276" max="1276" width="23.0" customWidth="1" style="83"/>
    <col min="1277" max="1523" width="9.0" style="83"/>
    <col min="1524" max="1524" width="9.75" customWidth="1" style="83"/>
    <col min="1525" max="1525" width="44.5" customWidth="1" style="83"/>
    <col min="1526" max="1526" width="16.875" customWidth="1" style="83"/>
    <col min="1527" max="1527" width="15.375" customWidth="1" style="83"/>
    <col min="1528" max="1528" width="9.0" style="83"/>
    <col min="1529" max="1529" width="10.25" customWidth="1" style="83"/>
    <col min="1530" max="1531" width="9.0" style="83"/>
    <col min="1532" max="1532" width="23.0" customWidth="1" style="83"/>
    <col min="1533" max="1779" width="9.0" style="83"/>
    <col min="1780" max="1780" width="9.75" customWidth="1" style="83"/>
    <col min="1781" max="1781" width="44.5" customWidth="1" style="83"/>
    <col min="1782" max="1782" width="16.875" customWidth="1" style="83"/>
    <col min="1783" max="1783" width="15.375" customWidth="1" style="83"/>
    <col min="1784" max="1784" width="9.0" style="83"/>
    <col min="1785" max="1785" width="10.25" customWidth="1" style="83"/>
    <col min="1786" max="1787" width="9.0" style="83"/>
    <col min="1788" max="1788" width="23.0" customWidth="1" style="83"/>
    <col min="1789" max="2035" width="9.0" style="83"/>
    <col min="2036" max="2036" width="9.75" customWidth="1" style="83"/>
    <col min="2037" max="2037" width="44.5" customWidth="1" style="83"/>
    <col min="2038" max="2038" width="16.875" customWidth="1" style="83"/>
    <col min="2039" max="2039" width="15.375" customWidth="1" style="83"/>
    <col min="2040" max="2040" width="9.0" style="83"/>
    <col min="2041" max="2041" width="10.25" customWidth="1" style="83"/>
    <col min="2042" max="2043" width="9.0" style="83"/>
    <col min="2044" max="2044" width="23.0" customWidth="1" style="83"/>
    <col min="2045" max="2291" width="9.0" style="83"/>
    <col min="2292" max="2292" width="9.75" customWidth="1" style="83"/>
    <col min="2293" max="2293" width="44.5" customWidth="1" style="83"/>
    <col min="2294" max="2294" width="16.875" customWidth="1" style="83"/>
    <col min="2295" max="2295" width="15.375" customWidth="1" style="83"/>
    <col min="2296" max="2296" width="9.0" style="83"/>
    <col min="2297" max="2297" width="10.25" customWidth="1" style="83"/>
    <col min="2298" max="2299" width="9.0" style="83"/>
    <col min="2300" max="2300" width="23.0" customWidth="1" style="83"/>
    <col min="2301" max="2547" width="9.0" style="83"/>
    <col min="2548" max="2548" width="9.75" customWidth="1" style="83"/>
    <col min="2549" max="2549" width="44.5" customWidth="1" style="83"/>
    <col min="2550" max="2550" width="16.875" customWidth="1" style="83"/>
    <col min="2551" max="2551" width="15.375" customWidth="1" style="83"/>
    <col min="2552" max="2552" width="9.0" style="83"/>
    <col min="2553" max="2553" width="10.25" customWidth="1" style="83"/>
    <col min="2554" max="2555" width="9.0" style="83"/>
    <col min="2556" max="2556" width="23.0" customWidth="1" style="83"/>
    <col min="2557" max="2803" width="9.0" style="83"/>
    <col min="2804" max="2804" width="9.75" customWidth="1" style="83"/>
    <col min="2805" max="2805" width="44.5" customWidth="1" style="83"/>
    <col min="2806" max="2806" width="16.875" customWidth="1" style="83"/>
    <col min="2807" max="2807" width="15.375" customWidth="1" style="83"/>
    <col min="2808" max="2808" width="9.0" style="83"/>
    <col min="2809" max="2809" width="10.25" customWidth="1" style="83"/>
    <col min="2810" max="2811" width="9.0" style="83"/>
    <col min="2812" max="2812" width="23.0" customWidth="1" style="83"/>
    <col min="2813" max="3059" width="9.0" style="83"/>
    <col min="3060" max="3060" width="9.75" customWidth="1" style="83"/>
    <col min="3061" max="3061" width="44.5" customWidth="1" style="83"/>
    <col min="3062" max="3062" width="16.875" customWidth="1" style="83"/>
    <col min="3063" max="3063" width="15.375" customWidth="1" style="83"/>
    <col min="3064" max="3064" width="9.0" style="83"/>
    <col min="3065" max="3065" width="10.25" customWidth="1" style="83"/>
    <col min="3066" max="3067" width="9.0" style="83"/>
    <col min="3068" max="3068" width="23.0" customWidth="1" style="83"/>
    <col min="3069" max="3315" width="9.0" style="83"/>
    <col min="3316" max="3316" width="9.75" customWidth="1" style="83"/>
    <col min="3317" max="3317" width="44.5" customWidth="1" style="83"/>
    <col min="3318" max="3318" width="16.875" customWidth="1" style="83"/>
    <col min="3319" max="3319" width="15.375" customWidth="1" style="83"/>
    <col min="3320" max="3320" width="9.0" style="83"/>
    <col min="3321" max="3321" width="10.25" customWidth="1" style="83"/>
    <col min="3322" max="3323" width="9.0" style="83"/>
    <col min="3324" max="3324" width="23.0" customWidth="1" style="83"/>
    <col min="3325" max="3571" width="9.0" style="83"/>
    <col min="3572" max="3572" width="9.75" customWidth="1" style="83"/>
    <col min="3573" max="3573" width="44.5" customWidth="1" style="83"/>
    <col min="3574" max="3574" width="16.875" customWidth="1" style="83"/>
    <col min="3575" max="3575" width="15.375" customWidth="1" style="83"/>
    <col min="3576" max="3576" width="9.0" style="83"/>
    <col min="3577" max="3577" width="10.25" customWidth="1" style="83"/>
    <col min="3578" max="3579" width="9.0" style="83"/>
    <col min="3580" max="3580" width="23.0" customWidth="1" style="83"/>
    <col min="3581" max="3827" width="9.0" style="83"/>
    <col min="3828" max="3828" width="9.75" customWidth="1" style="83"/>
    <col min="3829" max="3829" width="44.5" customWidth="1" style="83"/>
    <col min="3830" max="3830" width="16.875" customWidth="1" style="83"/>
    <col min="3831" max="3831" width="15.375" customWidth="1" style="83"/>
    <col min="3832" max="3832" width="9.0" style="83"/>
    <col min="3833" max="3833" width="10.25" customWidth="1" style="83"/>
    <col min="3834" max="3835" width="9.0" style="83"/>
    <col min="3836" max="3836" width="23.0" customWidth="1" style="83"/>
    <col min="3837" max="4083" width="9.0" style="83"/>
    <col min="4084" max="4084" width="9.75" customWidth="1" style="83"/>
    <col min="4085" max="4085" width="44.5" customWidth="1" style="83"/>
    <col min="4086" max="4086" width="16.875" customWidth="1" style="83"/>
    <col min="4087" max="4087" width="15.375" customWidth="1" style="83"/>
    <col min="4088" max="4088" width="9.0" style="83"/>
    <col min="4089" max="4089" width="10.25" customWidth="1" style="83"/>
    <col min="4090" max="4091" width="9.0" style="83"/>
    <col min="4092" max="4092" width="23.0" customWidth="1" style="83"/>
    <col min="4093" max="4339" width="9.0" style="83"/>
    <col min="4340" max="4340" width="9.75" customWidth="1" style="83"/>
    <col min="4341" max="4341" width="44.5" customWidth="1" style="83"/>
    <col min="4342" max="4342" width="16.875" customWidth="1" style="83"/>
    <col min="4343" max="4343" width="15.375" customWidth="1" style="83"/>
    <col min="4344" max="4344" width="9.0" style="83"/>
    <col min="4345" max="4345" width="10.25" customWidth="1" style="83"/>
    <col min="4346" max="4347" width="9.0" style="83"/>
    <col min="4348" max="4348" width="23.0" customWidth="1" style="83"/>
    <col min="4349" max="4595" width="9.0" style="83"/>
    <col min="4596" max="4596" width="9.75" customWidth="1" style="83"/>
    <col min="4597" max="4597" width="44.5" customWidth="1" style="83"/>
    <col min="4598" max="4598" width="16.875" customWidth="1" style="83"/>
    <col min="4599" max="4599" width="15.375" customWidth="1" style="83"/>
    <col min="4600" max="4600" width="9.0" style="83"/>
    <col min="4601" max="4601" width="10.25" customWidth="1" style="83"/>
    <col min="4602" max="4603" width="9.0" style="83"/>
    <col min="4604" max="4604" width="23.0" customWidth="1" style="83"/>
    <col min="4605" max="4851" width="9.0" style="83"/>
    <col min="4852" max="4852" width="9.75" customWidth="1" style="83"/>
    <col min="4853" max="4853" width="44.5" customWidth="1" style="83"/>
    <col min="4854" max="4854" width="16.875" customWidth="1" style="83"/>
    <col min="4855" max="4855" width="15.375" customWidth="1" style="83"/>
    <col min="4856" max="4856" width="9.0" style="83"/>
    <col min="4857" max="4857" width="10.25" customWidth="1" style="83"/>
    <col min="4858" max="4859" width="9.0" style="83"/>
    <col min="4860" max="4860" width="23.0" customWidth="1" style="83"/>
    <col min="4861" max="5107" width="9.0" style="83"/>
    <col min="5108" max="5108" width="9.75" customWidth="1" style="83"/>
    <col min="5109" max="5109" width="44.5" customWidth="1" style="83"/>
    <col min="5110" max="5110" width="16.875" customWidth="1" style="83"/>
    <col min="5111" max="5111" width="15.375" customWidth="1" style="83"/>
    <col min="5112" max="5112" width="9.0" style="83"/>
    <col min="5113" max="5113" width="10.25" customWidth="1" style="83"/>
    <col min="5114" max="5115" width="9.0" style="83"/>
    <col min="5116" max="5116" width="23.0" customWidth="1" style="83"/>
    <col min="5117" max="5363" width="9.0" style="83"/>
    <col min="5364" max="5364" width="9.75" customWidth="1" style="83"/>
    <col min="5365" max="5365" width="44.5" customWidth="1" style="83"/>
    <col min="5366" max="5366" width="16.875" customWidth="1" style="83"/>
    <col min="5367" max="5367" width="15.375" customWidth="1" style="83"/>
    <col min="5368" max="5368" width="9.0" style="83"/>
    <col min="5369" max="5369" width="10.25" customWidth="1" style="83"/>
    <col min="5370" max="5371" width="9.0" style="83"/>
    <col min="5372" max="5372" width="23.0" customWidth="1" style="83"/>
    <col min="5373" max="5619" width="9.0" style="83"/>
    <col min="5620" max="5620" width="9.75" customWidth="1" style="83"/>
    <col min="5621" max="5621" width="44.5" customWidth="1" style="83"/>
    <col min="5622" max="5622" width="16.875" customWidth="1" style="83"/>
    <col min="5623" max="5623" width="15.375" customWidth="1" style="83"/>
    <col min="5624" max="5624" width="9.0" style="83"/>
    <col min="5625" max="5625" width="10.25" customWidth="1" style="83"/>
    <col min="5626" max="5627" width="9.0" style="83"/>
    <col min="5628" max="5628" width="23.0" customWidth="1" style="83"/>
    <col min="5629" max="5875" width="9.0" style="83"/>
    <col min="5876" max="5876" width="9.75" customWidth="1" style="83"/>
    <col min="5877" max="5877" width="44.5" customWidth="1" style="83"/>
    <col min="5878" max="5878" width="16.875" customWidth="1" style="83"/>
    <col min="5879" max="5879" width="15.375" customWidth="1" style="83"/>
    <col min="5880" max="5880" width="9.0" style="83"/>
    <col min="5881" max="5881" width="10.25" customWidth="1" style="83"/>
    <col min="5882" max="5883" width="9.0" style="83"/>
    <col min="5884" max="5884" width="23.0" customWidth="1" style="83"/>
    <col min="5885" max="6131" width="9.0" style="83"/>
    <col min="6132" max="6132" width="9.75" customWidth="1" style="83"/>
    <col min="6133" max="6133" width="44.5" customWidth="1" style="83"/>
    <col min="6134" max="6134" width="16.875" customWidth="1" style="83"/>
    <col min="6135" max="6135" width="15.375" customWidth="1" style="83"/>
    <col min="6136" max="6136" width="9.0" style="83"/>
    <col min="6137" max="6137" width="10.25" customWidth="1" style="83"/>
    <col min="6138" max="6139" width="9.0" style="83"/>
    <col min="6140" max="6140" width="23.0" customWidth="1" style="83"/>
    <col min="6141" max="6387" width="9.0" style="83"/>
    <col min="6388" max="6388" width="9.75" customWidth="1" style="83"/>
    <col min="6389" max="6389" width="44.5" customWidth="1" style="83"/>
    <col min="6390" max="6390" width="16.875" customWidth="1" style="83"/>
    <col min="6391" max="6391" width="15.375" customWidth="1" style="83"/>
    <col min="6392" max="6392" width="9.0" style="83"/>
    <col min="6393" max="6393" width="10.25" customWidth="1" style="83"/>
    <col min="6394" max="6395" width="9.0" style="83"/>
    <col min="6396" max="6396" width="23.0" customWidth="1" style="83"/>
    <col min="6397" max="6643" width="9.0" style="83"/>
    <col min="6644" max="6644" width="9.75" customWidth="1" style="83"/>
    <col min="6645" max="6645" width="44.5" customWidth="1" style="83"/>
    <col min="6646" max="6646" width="16.875" customWidth="1" style="83"/>
    <col min="6647" max="6647" width="15.375" customWidth="1" style="83"/>
    <col min="6648" max="6648" width="9.0" style="83"/>
    <col min="6649" max="6649" width="10.25" customWidth="1" style="83"/>
    <col min="6650" max="6651" width="9.0" style="83"/>
    <col min="6652" max="6652" width="23.0" customWidth="1" style="83"/>
    <col min="6653" max="6899" width="9.0" style="83"/>
    <col min="6900" max="6900" width="9.75" customWidth="1" style="83"/>
    <col min="6901" max="6901" width="44.5" customWidth="1" style="83"/>
    <col min="6902" max="6902" width="16.875" customWidth="1" style="83"/>
    <col min="6903" max="6903" width="15.375" customWidth="1" style="83"/>
    <col min="6904" max="6904" width="9.0" style="83"/>
    <col min="6905" max="6905" width="10.25" customWidth="1" style="83"/>
    <col min="6906" max="6907" width="9.0" style="83"/>
    <col min="6908" max="6908" width="23.0" customWidth="1" style="83"/>
    <col min="6909" max="7155" width="9.0" style="83"/>
    <col min="7156" max="7156" width="9.75" customWidth="1" style="83"/>
    <col min="7157" max="7157" width="44.5" customWidth="1" style="83"/>
    <col min="7158" max="7158" width="16.875" customWidth="1" style="83"/>
    <col min="7159" max="7159" width="15.375" customWidth="1" style="83"/>
    <col min="7160" max="7160" width="9.0" style="83"/>
    <col min="7161" max="7161" width="10.25" customWidth="1" style="83"/>
    <col min="7162" max="7163" width="9.0" style="83"/>
    <col min="7164" max="7164" width="23.0" customWidth="1" style="83"/>
    <col min="7165" max="7411" width="9.0" style="83"/>
    <col min="7412" max="7412" width="9.75" customWidth="1" style="83"/>
    <col min="7413" max="7413" width="44.5" customWidth="1" style="83"/>
    <col min="7414" max="7414" width="16.875" customWidth="1" style="83"/>
    <col min="7415" max="7415" width="15.375" customWidth="1" style="83"/>
    <col min="7416" max="7416" width="9.0" style="83"/>
    <col min="7417" max="7417" width="10.25" customWidth="1" style="83"/>
    <col min="7418" max="7419" width="9.0" style="83"/>
    <col min="7420" max="7420" width="23.0" customWidth="1" style="83"/>
    <col min="7421" max="7667" width="9.0" style="83"/>
    <col min="7668" max="7668" width="9.75" customWidth="1" style="83"/>
    <col min="7669" max="7669" width="44.5" customWidth="1" style="83"/>
    <col min="7670" max="7670" width="16.875" customWidth="1" style="83"/>
    <col min="7671" max="7671" width="15.375" customWidth="1" style="83"/>
    <col min="7672" max="7672" width="9.0" style="83"/>
    <col min="7673" max="7673" width="10.25" customWidth="1" style="83"/>
    <col min="7674" max="7675" width="9.0" style="83"/>
    <col min="7676" max="7676" width="23.0" customWidth="1" style="83"/>
    <col min="7677" max="7923" width="9.0" style="83"/>
    <col min="7924" max="7924" width="9.75" customWidth="1" style="83"/>
    <col min="7925" max="7925" width="44.5" customWidth="1" style="83"/>
    <col min="7926" max="7926" width="16.875" customWidth="1" style="83"/>
    <col min="7927" max="7927" width="15.375" customWidth="1" style="83"/>
    <col min="7928" max="7928" width="9.0" style="83"/>
    <col min="7929" max="7929" width="10.25" customWidth="1" style="83"/>
    <col min="7930" max="7931" width="9.0" style="83"/>
    <col min="7932" max="7932" width="23.0" customWidth="1" style="83"/>
    <col min="7933" max="8179" width="9.0" style="83"/>
    <col min="8180" max="8180" width="9.75" customWidth="1" style="83"/>
    <col min="8181" max="8181" width="44.5" customWidth="1" style="83"/>
    <col min="8182" max="8182" width="16.875" customWidth="1" style="83"/>
    <col min="8183" max="8183" width="15.375" customWidth="1" style="83"/>
    <col min="8184" max="8184" width="9.0" style="83"/>
    <col min="8185" max="8185" width="10.25" customWidth="1" style="83"/>
    <col min="8186" max="8187" width="9.0" style="83"/>
    <col min="8188" max="8188" width="23.0" customWidth="1" style="83"/>
    <col min="8189" max="8435" width="9.0" style="83"/>
    <col min="8436" max="8436" width="9.75" customWidth="1" style="83"/>
    <col min="8437" max="8437" width="44.5" customWidth="1" style="83"/>
    <col min="8438" max="8438" width="16.875" customWidth="1" style="83"/>
    <col min="8439" max="8439" width="15.375" customWidth="1" style="83"/>
    <col min="8440" max="8440" width="9.0" style="83"/>
    <col min="8441" max="8441" width="10.25" customWidth="1" style="83"/>
    <col min="8442" max="8443" width="9.0" style="83"/>
    <col min="8444" max="8444" width="23.0" customWidth="1" style="83"/>
    <col min="8445" max="8691" width="9.0" style="83"/>
    <col min="8692" max="8692" width="9.75" customWidth="1" style="83"/>
    <col min="8693" max="8693" width="44.5" customWidth="1" style="83"/>
    <col min="8694" max="8694" width="16.875" customWidth="1" style="83"/>
    <col min="8695" max="8695" width="15.375" customWidth="1" style="83"/>
    <col min="8696" max="8696" width="9.0" style="83"/>
    <col min="8697" max="8697" width="10.25" customWidth="1" style="83"/>
    <col min="8698" max="8699" width="9.0" style="83"/>
    <col min="8700" max="8700" width="23.0" customWidth="1" style="83"/>
    <col min="8701" max="8947" width="9.0" style="83"/>
    <col min="8948" max="8948" width="9.75" customWidth="1" style="83"/>
    <col min="8949" max="8949" width="44.5" customWidth="1" style="83"/>
    <col min="8950" max="8950" width="16.875" customWidth="1" style="83"/>
    <col min="8951" max="8951" width="15.375" customWidth="1" style="83"/>
    <col min="8952" max="8952" width="9.0" style="83"/>
    <col min="8953" max="8953" width="10.25" customWidth="1" style="83"/>
    <col min="8954" max="8955" width="9.0" style="83"/>
    <col min="8956" max="8956" width="23.0" customWidth="1" style="83"/>
    <col min="8957" max="9203" width="9.0" style="83"/>
    <col min="9204" max="9204" width="9.75" customWidth="1" style="83"/>
    <col min="9205" max="9205" width="44.5" customWidth="1" style="83"/>
    <col min="9206" max="9206" width="16.875" customWidth="1" style="83"/>
    <col min="9207" max="9207" width="15.375" customWidth="1" style="83"/>
    <col min="9208" max="9208" width="9.0" style="83"/>
    <col min="9209" max="9209" width="10.25" customWidth="1" style="83"/>
    <col min="9210" max="9211" width="9.0" style="83"/>
    <col min="9212" max="9212" width="23.0" customWidth="1" style="83"/>
    <col min="9213" max="9459" width="9.0" style="83"/>
    <col min="9460" max="9460" width="9.75" customWidth="1" style="83"/>
    <col min="9461" max="9461" width="44.5" customWidth="1" style="83"/>
    <col min="9462" max="9462" width="16.875" customWidth="1" style="83"/>
    <col min="9463" max="9463" width="15.375" customWidth="1" style="83"/>
    <col min="9464" max="9464" width="9.0" style="83"/>
    <col min="9465" max="9465" width="10.25" customWidth="1" style="83"/>
    <col min="9466" max="9467" width="9.0" style="83"/>
    <col min="9468" max="9468" width="23.0" customWidth="1" style="83"/>
    <col min="9469" max="9715" width="9.0" style="83"/>
    <col min="9716" max="9716" width="9.75" customWidth="1" style="83"/>
    <col min="9717" max="9717" width="44.5" customWidth="1" style="83"/>
    <col min="9718" max="9718" width="16.875" customWidth="1" style="83"/>
    <col min="9719" max="9719" width="15.375" customWidth="1" style="83"/>
    <col min="9720" max="9720" width="9.0" style="83"/>
    <col min="9721" max="9721" width="10.25" customWidth="1" style="83"/>
    <col min="9722" max="9723" width="9.0" style="83"/>
    <col min="9724" max="9724" width="23.0" customWidth="1" style="83"/>
    <col min="9725" max="9971" width="9.0" style="83"/>
    <col min="9972" max="9972" width="9.75" customWidth="1" style="83"/>
    <col min="9973" max="9973" width="44.5" customWidth="1" style="83"/>
    <col min="9974" max="9974" width="16.875" customWidth="1" style="83"/>
    <col min="9975" max="9975" width="15.375" customWidth="1" style="83"/>
    <col min="9976" max="9976" width="9.0" style="83"/>
    <col min="9977" max="9977" width="10.25" customWidth="1" style="83"/>
    <col min="9978" max="9979" width="9.0" style="83"/>
    <col min="9980" max="9980" width="23.0" customWidth="1" style="83"/>
    <col min="9981" max="10227" width="9.0" style="83"/>
    <col min="10228" max="10228" width="9.75" customWidth="1" style="83"/>
    <col min="10229" max="10229" width="44.5" customWidth="1" style="83"/>
    <col min="10230" max="10230" width="16.875" customWidth="1" style="83"/>
    <col min="10231" max="10231" width="15.375" customWidth="1" style="83"/>
    <col min="10232" max="10232" width="9.0" style="83"/>
    <col min="10233" max="10233" width="10.25" customWidth="1" style="83"/>
    <col min="10234" max="10235" width="9.0" style="83"/>
    <col min="10236" max="10236" width="23.0" customWidth="1" style="83"/>
    <col min="10237" max="10483" width="9.0" style="83"/>
    <col min="10484" max="10484" width="9.75" customWidth="1" style="83"/>
    <col min="10485" max="10485" width="44.5" customWidth="1" style="83"/>
    <col min="10486" max="10486" width="16.875" customWidth="1" style="83"/>
    <col min="10487" max="10487" width="15.375" customWidth="1" style="83"/>
    <col min="10488" max="10488" width="9.0" style="83"/>
    <col min="10489" max="10489" width="10.25" customWidth="1" style="83"/>
    <col min="10490" max="10491" width="9.0" style="83"/>
    <col min="10492" max="10492" width="23.0" customWidth="1" style="83"/>
    <col min="10493" max="10739" width="9.0" style="83"/>
    <col min="10740" max="10740" width="9.75" customWidth="1" style="83"/>
    <col min="10741" max="10741" width="44.5" customWidth="1" style="83"/>
    <col min="10742" max="10742" width="16.875" customWidth="1" style="83"/>
    <col min="10743" max="10743" width="15.375" customWidth="1" style="83"/>
    <col min="10744" max="10744" width="9.0" style="83"/>
    <col min="10745" max="10745" width="10.25" customWidth="1" style="83"/>
    <col min="10746" max="10747" width="9.0" style="83"/>
    <col min="10748" max="10748" width="23.0" customWidth="1" style="83"/>
    <col min="10749" max="10995" width="9.0" style="83"/>
    <col min="10996" max="10996" width="9.75" customWidth="1" style="83"/>
    <col min="10997" max="10997" width="44.5" customWidth="1" style="83"/>
    <col min="10998" max="10998" width="16.875" customWidth="1" style="83"/>
    <col min="10999" max="10999" width="15.375" customWidth="1" style="83"/>
    <col min="11000" max="11000" width="9.0" style="83"/>
    <col min="11001" max="11001" width="10.25" customWidth="1" style="83"/>
    <col min="11002" max="11003" width="9.0" style="83"/>
    <col min="11004" max="11004" width="23.0" customWidth="1" style="83"/>
    <col min="11005" max="11251" width="9.0" style="83"/>
    <col min="11252" max="11252" width="9.75" customWidth="1" style="83"/>
    <col min="11253" max="11253" width="44.5" customWidth="1" style="83"/>
    <col min="11254" max="11254" width="16.875" customWidth="1" style="83"/>
    <col min="11255" max="11255" width="15.375" customWidth="1" style="83"/>
    <col min="11256" max="11256" width="9.0" style="83"/>
    <col min="11257" max="11257" width="10.25" customWidth="1" style="83"/>
    <col min="11258" max="11259" width="9.0" style="83"/>
    <col min="11260" max="11260" width="23.0" customWidth="1" style="83"/>
    <col min="11261" max="11507" width="9.0" style="83"/>
    <col min="11508" max="11508" width="9.75" customWidth="1" style="83"/>
    <col min="11509" max="11509" width="44.5" customWidth="1" style="83"/>
    <col min="11510" max="11510" width="16.875" customWidth="1" style="83"/>
    <col min="11511" max="11511" width="15.375" customWidth="1" style="83"/>
    <col min="11512" max="11512" width="9.0" style="83"/>
    <col min="11513" max="11513" width="10.25" customWidth="1" style="83"/>
    <col min="11514" max="11515" width="9.0" style="83"/>
    <col min="11516" max="11516" width="23.0" customWidth="1" style="83"/>
    <col min="11517" max="11763" width="9.0" style="83"/>
    <col min="11764" max="11764" width="9.75" customWidth="1" style="83"/>
    <col min="11765" max="11765" width="44.5" customWidth="1" style="83"/>
    <col min="11766" max="11766" width="16.875" customWidth="1" style="83"/>
    <col min="11767" max="11767" width="15.375" customWidth="1" style="83"/>
    <col min="11768" max="11768" width="9.0" style="83"/>
    <col min="11769" max="11769" width="10.25" customWidth="1" style="83"/>
    <col min="11770" max="11771" width="9.0" style="83"/>
    <col min="11772" max="11772" width="23.0" customWidth="1" style="83"/>
    <col min="11773" max="12019" width="9.0" style="83"/>
    <col min="12020" max="12020" width="9.75" customWidth="1" style="83"/>
    <col min="12021" max="12021" width="44.5" customWidth="1" style="83"/>
    <col min="12022" max="12022" width="16.875" customWidth="1" style="83"/>
    <col min="12023" max="12023" width="15.375" customWidth="1" style="83"/>
    <col min="12024" max="12024" width="9.0" style="83"/>
    <col min="12025" max="12025" width="10.25" customWidth="1" style="83"/>
    <col min="12026" max="12027" width="9.0" style="83"/>
    <col min="12028" max="12028" width="23.0" customWidth="1" style="83"/>
    <col min="12029" max="12275" width="9.0" style="83"/>
    <col min="12276" max="12276" width="9.75" customWidth="1" style="83"/>
    <col min="12277" max="12277" width="44.5" customWidth="1" style="83"/>
    <col min="12278" max="12278" width="16.875" customWidth="1" style="83"/>
    <col min="12279" max="12279" width="15.375" customWidth="1" style="83"/>
    <col min="12280" max="12280" width="9.0" style="83"/>
    <col min="12281" max="12281" width="10.25" customWidth="1" style="83"/>
    <col min="12282" max="12283" width="9.0" style="83"/>
    <col min="12284" max="12284" width="23.0" customWidth="1" style="83"/>
    <col min="12285" max="12531" width="9.0" style="83"/>
    <col min="12532" max="12532" width="9.75" customWidth="1" style="83"/>
    <col min="12533" max="12533" width="44.5" customWidth="1" style="83"/>
    <col min="12534" max="12534" width="16.875" customWidth="1" style="83"/>
    <col min="12535" max="12535" width="15.375" customWidth="1" style="83"/>
    <col min="12536" max="12536" width="9.0" style="83"/>
    <col min="12537" max="12537" width="10.25" customWidth="1" style="83"/>
    <col min="12538" max="12539" width="9.0" style="83"/>
    <col min="12540" max="12540" width="23.0" customWidth="1" style="83"/>
    <col min="12541" max="12787" width="9.0" style="83"/>
    <col min="12788" max="12788" width="9.75" customWidth="1" style="83"/>
    <col min="12789" max="12789" width="44.5" customWidth="1" style="83"/>
    <col min="12790" max="12790" width="16.875" customWidth="1" style="83"/>
    <col min="12791" max="12791" width="15.375" customWidth="1" style="83"/>
    <col min="12792" max="12792" width="9.0" style="83"/>
    <col min="12793" max="12793" width="10.25" customWidth="1" style="83"/>
    <col min="12794" max="12795" width="9.0" style="83"/>
    <col min="12796" max="12796" width="23.0" customWidth="1" style="83"/>
    <col min="12797" max="13043" width="9.0" style="83"/>
    <col min="13044" max="13044" width="9.75" customWidth="1" style="83"/>
    <col min="13045" max="13045" width="44.5" customWidth="1" style="83"/>
    <col min="13046" max="13046" width="16.875" customWidth="1" style="83"/>
    <col min="13047" max="13047" width="15.375" customWidth="1" style="83"/>
    <col min="13048" max="13048" width="9.0" style="83"/>
    <col min="13049" max="13049" width="10.25" customWidth="1" style="83"/>
    <col min="13050" max="13051" width="9.0" style="83"/>
    <col min="13052" max="13052" width="23.0" customWidth="1" style="83"/>
    <col min="13053" max="13299" width="9.0" style="83"/>
    <col min="13300" max="13300" width="9.75" customWidth="1" style="83"/>
    <col min="13301" max="13301" width="44.5" customWidth="1" style="83"/>
    <col min="13302" max="13302" width="16.875" customWidth="1" style="83"/>
    <col min="13303" max="13303" width="15.375" customWidth="1" style="83"/>
    <col min="13304" max="13304" width="9.0" style="83"/>
    <col min="13305" max="13305" width="10.25" customWidth="1" style="83"/>
    <col min="13306" max="13307" width="9.0" style="83"/>
    <col min="13308" max="13308" width="23.0" customWidth="1" style="83"/>
    <col min="13309" max="13555" width="9.0" style="83"/>
    <col min="13556" max="13556" width="9.75" customWidth="1" style="83"/>
    <col min="13557" max="13557" width="44.5" customWidth="1" style="83"/>
    <col min="13558" max="13558" width="16.875" customWidth="1" style="83"/>
    <col min="13559" max="13559" width="15.375" customWidth="1" style="83"/>
    <col min="13560" max="13560" width="9.0" style="83"/>
    <col min="13561" max="13561" width="10.25" customWidth="1" style="83"/>
    <col min="13562" max="13563" width="9.0" style="83"/>
    <col min="13564" max="13564" width="23.0" customWidth="1" style="83"/>
    <col min="13565" max="13811" width="9.0" style="83"/>
    <col min="13812" max="13812" width="9.75" customWidth="1" style="83"/>
    <col min="13813" max="13813" width="44.5" customWidth="1" style="83"/>
    <col min="13814" max="13814" width="16.875" customWidth="1" style="83"/>
    <col min="13815" max="13815" width="15.375" customWidth="1" style="83"/>
    <col min="13816" max="13816" width="9.0" style="83"/>
    <col min="13817" max="13817" width="10.25" customWidth="1" style="83"/>
    <col min="13818" max="13819" width="9.0" style="83"/>
    <col min="13820" max="13820" width="23.0" customWidth="1" style="83"/>
    <col min="13821" max="14067" width="9.0" style="83"/>
    <col min="14068" max="14068" width="9.75" customWidth="1" style="83"/>
    <col min="14069" max="14069" width="44.5" customWidth="1" style="83"/>
    <col min="14070" max="14070" width="16.875" customWidth="1" style="83"/>
    <col min="14071" max="14071" width="15.375" customWidth="1" style="83"/>
    <col min="14072" max="14072" width="9.0" style="83"/>
    <col min="14073" max="14073" width="10.25" customWidth="1" style="83"/>
    <col min="14074" max="14075" width="9.0" style="83"/>
    <col min="14076" max="14076" width="23.0" customWidth="1" style="83"/>
    <col min="14077" max="14323" width="9.0" style="83"/>
    <col min="14324" max="14324" width="9.75" customWidth="1" style="83"/>
    <col min="14325" max="14325" width="44.5" customWidth="1" style="83"/>
    <col min="14326" max="14326" width="16.875" customWidth="1" style="83"/>
    <col min="14327" max="14327" width="15.375" customWidth="1" style="83"/>
    <col min="14328" max="14328" width="9.0" style="83"/>
    <col min="14329" max="14329" width="10.25" customWidth="1" style="83"/>
    <col min="14330" max="14331" width="9.0" style="83"/>
    <col min="14332" max="14332" width="23.0" customWidth="1" style="83"/>
    <col min="14333" max="14579" width="9.0" style="83"/>
    <col min="14580" max="14580" width="9.75" customWidth="1" style="83"/>
    <col min="14581" max="14581" width="44.5" customWidth="1" style="83"/>
    <col min="14582" max="14582" width="16.875" customWidth="1" style="83"/>
    <col min="14583" max="14583" width="15.375" customWidth="1" style="83"/>
    <col min="14584" max="14584" width="9.0" style="83"/>
    <col min="14585" max="14585" width="10.25" customWidth="1" style="83"/>
    <col min="14586" max="14587" width="9.0" style="83"/>
    <col min="14588" max="14588" width="23.0" customWidth="1" style="83"/>
    <col min="14589" max="14835" width="9.0" style="83"/>
    <col min="14836" max="14836" width="9.75" customWidth="1" style="83"/>
    <col min="14837" max="14837" width="44.5" customWidth="1" style="83"/>
    <col min="14838" max="14838" width="16.875" customWidth="1" style="83"/>
    <col min="14839" max="14839" width="15.375" customWidth="1" style="83"/>
    <col min="14840" max="14840" width="9.0" style="83"/>
    <col min="14841" max="14841" width="10.25" customWidth="1" style="83"/>
    <col min="14842" max="14843" width="9.0" style="83"/>
    <col min="14844" max="14844" width="23.0" customWidth="1" style="83"/>
    <col min="14845" max="15091" width="9.0" style="83"/>
    <col min="15092" max="15092" width="9.75" customWidth="1" style="83"/>
    <col min="15093" max="15093" width="44.5" customWidth="1" style="83"/>
    <col min="15094" max="15094" width="16.875" customWidth="1" style="83"/>
    <col min="15095" max="15095" width="15.375" customWidth="1" style="83"/>
    <col min="15096" max="15096" width="9.0" style="83"/>
    <col min="15097" max="15097" width="10.25" customWidth="1" style="83"/>
    <col min="15098" max="15099" width="9.0" style="83"/>
    <col min="15100" max="15100" width="23.0" customWidth="1" style="83"/>
    <col min="15101" max="15347" width="9.0" style="83"/>
    <col min="15348" max="15348" width="9.75" customWidth="1" style="83"/>
    <col min="15349" max="15349" width="44.5" customWidth="1" style="83"/>
    <col min="15350" max="15350" width="16.875" customWidth="1" style="83"/>
    <col min="15351" max="15351" width="15.375" customWidth="1" style="83"/>
    <col min="15352" max="15352" width="9.0" style="83"/>
    <col min="15353" max="15353" width="10.25" customWidth="1" style="83"/>
    <col min="15354" max="15355" width="9.0" style="83"/>
    <col min="15356" max="15356" width="23.0" customWidth="1" style="83"/>
    <col min="15357" max="15603" width="9.0" style="83"/>
    <col min="15604" max="15604" width="9.75" customWidth="1" style="83"/>
    <col min="15605" max="15605" width="44.5" customWidth="1" style="83"/>
    <col min="15606" max="15606" width="16.875" customWidth="1" style="83"/>
    <col min="15607" max="15607" width="15.375" customWidth="1" style="83"/>
    <col min="15608" max="15608" width="9.0" style="83"/>
    <col min="15609" max="15609" width="10.25" customWidth="1" style="83"/>
    <col min="15610" max="15611" width="9.0" style="83"/>
    <col min="15612" max="15612" width="23.0" customWidth="1" style="83"/>
    <col min="15613" max="15859" width="9.0" style="83"/>
    <col min="15860" max="15860" width="9.75" customWidth="1" style="83"/>
    <col min="15861" max="15861" width="44.5" customWidth="1" style="83"/>
    <col min="15862" max="15862" width="16.875" customWidth="1" style="83"/>
    <col min="15863" max="15863" width="15.375" customWidth="1" style="83"/>
    <col min="15864" max="15864" width="9.0" style="83"/>
    <col min="15865" max="15865" width="10.25" customWidth="1" style="83"/>
    <col min="15866" max="15867" width="9.0" style="83"/>
    <col min="15868" max="15868" width="23.0" customWidth="1" style="83"/>
    <col min="15869" max="16115" width="9.0" style="83"/>
    <col min="16116" max="16116" width="9.75" customWidth="1" style="83"/>
    <col min="16117" max="16117" width="44.5" customWidth="1" style="83"/>
    <col min="16118" max="16118" width="16.875" customWidth="1" style="83"/>
    <col min="16119" max="16119" width="15.375" customWidth="1" style="83"/>
    <col min="16120" max="16120" width="9.0" style="83"/>
    <col min="16121" max="16121" width="10.25" customWidth="1" style="83"/>
    <col min="16122" max="16123" width="9.0" style="83"/>
    <col min="16124" max="16124" width="23.0" customWidth="1" style="83"/>
    <col min="16125" max="16384" width="9.0" style="83"/>
  </cols>
  <sheetData>
    <row r="1" spans="1:4" ht="22.5" customHeight="1" x14ac:dyDescent="0.15">
      <c r="A1" s="420" t="s">
        <v>49</v>
      </c>
      <c r="B1" s="420"/>
      <c r="C1" s="420"/>
      <c r="D1" s="420"/>
    </row>
    <row r="2" spans="1:4" ht="17.25" customHeight="1" x14ac:dyDescent="0.15">
      <c r="B2" s="176"/>
      <c r="D2" s="207" t="s">
        <v>50</v>
      </c>
    </row>
    <row r="3" spans="1:4" s="80" customFormat="1" ht="15.75" customHeight="1" x14ac:dyDescent="0.15">
      <c r="A3" s="422" t="s">
        <v>51</v>
      </c>
      <c r="B3" s="422" t="s">
        <v>52</v>
      </c>
      <c r="C3" s="424" t="s">
        <v>53</v>
      </c>
      <c r="D3" s="211"/>
    </row>
    <row r="4" spans="1:4" s="80" customFormat="1" ht="33.0" customHeight="1" x14ac:dyDescent="0.15">
      <c r="A4" s="421"/>
      <c r="B4" s="421"/>
      <c r="C4" s="423"/>
      <c r="D4" s="212" t="s">
        <v>54</v>
      </c>
    </row>
    <row r="5" spans="1:4" s="101" customFormat="1" ht="15.0" customHeight="1" x14ac:dyDescent="0.15">
      <c r="A5" s="187">
        <v>201</v>
      </c>
      <c r="B5" s="109" t="s">
        <v>55</v>
      </c>
      <c r="C5" s="213">
        <v>149317</v>
      </c>
      <c r="D5" s="213">
        <v>35</v>
      </c>
    </row>
    <row r="6" spans="1:4" s="101" customFormat="1" ht="15.0" customHeight="1" x14ac:dyDescent="0.15">
      <c r="A6" s="187">
        <v>20101</v>
      </c>
      <c r="B6" s="109" t="s">
        <v>56</v>
      </c>
      <c r="C6" s="213">
        <v>5771</v>
      </c>
      <c r="D6" s="213">
        <v>0</v>
      </c>
    </row>
    <row r="7" spans="1:4" s="101" customFormat="1" ht="15.0" customHeight="1" x14ac:dyDescent="0.15">
      <c r="A7" s="187">
        <v>2010101</v>
      </c>
      <c r="B7" s="111" t="s">
        <v>57</v>
      </c>
      <c r="C7" s="213">
        <v>4475</v>
      </c>
      <c r="D7" s="213">
        <v>0</v>
      </c>
    </row>
    <row r="8" spans="1:4" s="101" customFormat="1" ht="15.0" customHeight="1" x14ac:dyDescent="0.15">
      <c r="A8" s="187">
        <v>2010102</v>
      </c>
      <c r="B8" s="111" t="s">
        <v>58</v>
      </c>
      <c r="C8" s="213">
        <v>489</v>
      </c>
      <c r="D8" s="213">
        <v>0</v>
      </c>
    </row>
    <row r="9" spans="1:4" s="101" customFormat="1" ht="15.0" customHeight="1" x14ac:dyDescent="0.15">
      <c r="A9" s="187">
        <v>2010103</v>
      </c>
      <c r="B9" s="111" t="s">
        <v>59</v>
      </c>
      <c r="C9" s="213">
        <v>0</v>
      </c>
      <c r="D9" s="213">
        <v>0</v>
      </c>
    </row>
    <row r="10" spans="1:4" s="101" customFormat="1" ht="15.0" customHeight="1" x14ac:dyDescent="0.15">
      <c r="A10" s="187">
        <v>2010104</v>
      </c>
      <c r="B10" s="111" t="s">
        <v>60</v>
      </c>
      <c r="C10" s="213">
        <v>406</v>
      </c>
      <c r="D10" s="213">
        <v>0</v>
      </c>
    </row>
    <row r="11" spans="1:4" s="101" customFormat="1" ht="15.0" customHeight="1" x14ac:dyDescent="0.15">
      <c r="A11" s="187">
        <v>2010105</v>
      </c>
      <c r="B11" s="111" t="s">
        <v>61</v>
      </c>
      <c r="C11" s="213">
        <v>33</v>
      </c>
      <c r="D11" s="213">
        <v>0</v>
      </c>
    </row>
    <row r="12" spans="1:4" s="101" customFormat="1" ht="15.0" customHeight="1" x14ac:dyDescent="0.15">
      <c r="A12" s="187">
        <v>2010106</v>
      </c>
      <c r="B12" s="111" t="s">
        <v>62</v>
      </c>
      <c r="C12" s="213">
        <v>47</v>
      </c>
      <c r="D12" s="213">
        <v>0</v>
      </c>
    </row>
    <row r="13" spans="1:4" s="101" customFormat="1" ht="15.0" customHeight="1" x14ac:dyDescent="0.15">
      <c r="A13" s="187">
        <v>2010107</v>
      </c>
      <c r="B13" s="111" t="s">
        <v>63</v>
      </c>
      <c r="C13" s="213">
        <v>23</v>
      </c>
      <c r="D13" s="213">
        <v>0</v>
      </c>
    </row>
    <row r="14" spans="1:4" s="101" customFormat="1" ht="15.0" customHeight="1" x14ac:dyDescent="0.15">
      <c r="A14" s="187">
        <v>2010108</v>
      </c>
      <c r="B14" s="111" t="s">
        <v>64</v>
      </c>
      <c r="C14" s="213">
        <v>174</v>
      </c>
      <c r="D14" s="213">
        <v>0</v>
      </c>
    </row>
    <row r="15" spans="1:4" s="101" customFormat="1" ht="15.0" customHeight="1" x14ac:dyDescent="0.15">
      <c r="A15" s="187">
        <v>2010109</v>
      </c>
      <c r="B15" s="111" t="s">
        <v>65</v>
      </c>
      <c r="C15" s="213">
        <v>0</v>
      </c>
      <c r="D15" s="213">
        <v>0</v>
      </c>
    </row>
    <row r="16" spans="1:4" s="102" customFormat="1" ht="15.0" customHeight="1" x14ac:dyDescent="0.15">
      <c r="A16" s="187">
        <v>2010150</v>
      </c>
      <c r="B16" s="111" t="s">
        <v>66</v>
      </c>
      <c r="C16" s="213">
        <v>93</v>
      </c>
      <c r="D16" s="213">
        <v>0</v>
      </c>
    </row>
    <row r="17" spans="1:4" s="101" customFormat="1" ht="15.0" customHeight="1" x14ac:dyDescent="0.15">
      <c r="A17" s="187">
        <v>2010199</v>
      </c>
      <c r="B17" s="111" t="s">
        <v>67</v>
      </c>
      <c r="C17" s="213">
        <v>31</v>
      </c>
      <c r="D17" s="213">
        <v>0</v>
      </c>
    </row>
    <row r="18" spans="1:4" s="101" customFormat="1" ht="15.0" customHeight="1" x14ac:dyDescent="0.15">
      <c r="A18" s="187">
        <v>20102</v>
      </c>
      <c r="B18" s="109" t="s">
        <v>68</v>
      </c>
      <c r="C18" s="213">
        <v>4318</v>
      </c>
      <c r="D18" s="213">
        <v>0</v>
      </c>
    </row>
    <row r="19" spans="1:4" s="101" customFormat="1" ht="15.0" customHeight="1" x14ac:dyDescent="0.15">
      <c r="A19" s="187">
        <v>2010201</v>
      </c>
      <c r="B19" s="111" t="s">
        <v>57</v>
      </c>
      <c r="C19" s="213">
        <v>3363</v>
      </c>
      <c r="D19" s="213">
        <v>0</v>
      </c>
    </row>
    <row r="20" spans="1:4" s="101" customFormat="1" ht="15.0" customHeight="1" x14ac:dyDescent="0.15">
      <c r="A20" s="187">
        <v>2010202</v>
      </c>
      <c r="B20" s="111" t="s">
        <v>58</v>
      </c>
      <c r="C20" s="213">
        <v>376</v>
      </c>
      <c r="D20" s="213">
        <v>0</v>
      </c>
    </row>
    <row r="21" spans="1:4" s="101" customFormat="1" ht="15.0" customHeight="1" x14ac:dyDescent="0.15">
      <c r="A21" s="187">
        <v>2010203</v>
      </c>
      <c r="B21" s="111" t="s">
        <v>59</v>
      </c>
      <c r="C21" s="213">
        <v>0</v>
      </c>
      <c r="D21" s="213">
        <v>0</v>
      </c>
    </row>
    <row r="22" spans="1:4" s="101" customFormat="1" ht="15.0" customHeight="1" x14ac:dyDescent="0.15">
      <c r="A22" s="187">
        <v>2010204</v>
      </c>
      <c r="B22" s="111" t="s">
        <v>69</v>
      </c>
      <c r="C22" s="213">
        <v>297</v>
      </c>
      <c r="D22" s="213">
        <v>0</v>
      </c>
    </row>
    <row r="23" spans="1:4" s="101" customFormat="1" ht="15.0" customHeight="1" x14ac:dyDescent="0.15">
      <c r="A23" s="187">
        <v>2010205</v>
      </c>
      <c r="B23" s="111" t="s">
        <v>70</v>
      </c>
      <c r="C23" s="213">
        <v>159</v>
      </c>
      <c r="D23" s="213">
        <v>0</v>
      </c>
    </row>
    <row r="24" spans="1:4" s="101" customFormat="1" ht="15.0" customHeight="1" x14ac:dyDescent="0.15">
      <c r="A24" s="187">
        <v>2010206</v>
      </c>
      <c r="B24" s="111" t="s">
        <v>71</v>
      </c>
      <c r="C24" s="213">
        <v>22</v>
      </c>
      <c r="D24" s="213">
        <v>0</v>
      </c>
    </row>
    <row r="25" spans="1:4" s="102" customFormat="1" ht="15.0" customHeight="1" x14ac:dyDescent="0.15">
      <c r="A25" s="187">
        <v>2010250</v>
      </c>
      <c r="B25" s="111" t="s">
        <v>66</v>
      </c>
      <c r="C25" s="213">
        <v>93</v>
      </c>
      <c r="D25" s="213">
        <v>0</v>
      </c>
    </row>
    <row r="26" spans="1:4" s="101" customFormat="1" ht="15.0" customHeight="1" x14ac:dyDescent="0.15">
      <c r="A26" s="187">
        <v>2010299</v>
      </c>
      <c r="B26" s="111" t="s">
        <v>72</v>
      </c>
      <c r="C26" s="213">
        <v>8</v>
      </c>
      <c r="D26" s="213">
        <v>0</v>
      </c>
    </row>
    <row r="27" spans="1:4" s="101" customFormat="1" ht="15.0" customHeight="1" x14ac:dyDescent="0.15">
      <c r="A27" s="187">
        <v>20103</v>
      </c>
      <c r="B27" s="109" t="s">
        <v>73</v>
      </c>
      <c r="C27" s="213">
        <v>48249</v>
      </c>
      <c r="D27" s="213">
        <v>0</v>
      </c>
    </row>
    <row r="28" spans="1:4" s="101" customFormat="1" ht="15.0" customHeight="1" x14ac:dyDescent="0.15">
      <c r="A28" s="187">
        <v>2010301</v>
      </c>
      <c r="B28" s="111" t="s">
        <v>57</v>
      </c>
      <c r="C28" s="213">
        <v>26828</v>
      </c>
      <c r="D28" s="213">
        <v>0</v>
      </c>
    </row>
    <row r="29" spans="1:4" s="101" customFormat="1" ht="15.0" customHeight="1" x14ac:dyDescent="0.15">
      <c r="A29" s="187">
        <v>2010302</v>
      </c>
      <c r="B29" s="111" t="s">
        <v>58</v>
      </c>
      <c r="C29" s="213">
        <v>5476</v>
      </c>
      <c r="D29" s="213">
        <v>0</v>
      </c>
    </row>
    <row r="30" spans="1:4" s="101" customFormat="1" ht="15.0" customHeight="1" x14ac:dyDescent="0.15">
      <c r="A30" s="187">
        <v>2010303</v>
      </c>
      <c r="B30" s="111" t="s">
        <v>59</v>
      </c>
      <c r="C30" s="213">
        <v>3121</v>
      </c>
      <c r="D30" s="213">
        <v>0</v>
      </c>
    </row>
    <row r="31" spans="1:4" s="101" customFormat="1" ht="15.0" customHeight="1" x14ac:dyDescent="0.15">
      <c r="A31" s="187">
        <v>2010304</v>
      </c>
      <c r="B31" s="111" t="s">
        <v>74</v>
      </c>
      <c r="C31" s="213">
        <v>4</v>
      </c>
      <c r="D31" s="213">
        <v>0</v>
      </c>
    </row>
    <row r="32" spans="1:4" s="101" customFormat="1" ht="15.0" customHeight="1" x14ac:dyDescent="0.15">
      <c r="A32" s="187">
        <v>2010305</v>
      </c>
      <c r="B32" s="111" t="s">
        <v>75</v>
      </c>
      <c r="C32" s="213">
        <v>112</v>
      </c>
      <c r="D32" s="213">
        <v>0</v>
      </c>
    </row>
    <row r="33" spans="1:4" s="101" customFormat="1" ht="15.0" customHeight="1" x14ac:dyDescent="0.15">
      <c r="A33" s="187">
        <v>2010306</v>
      </c>
      <c r="B33" s="111" t="s">
        <v>76</v>
      </c>
      <c r="C33" s="213">
        <v>1003</v>
      </c>
      <c r="D33" s="213">
        <v>0</v>
      </c>
    </row>
    <row r="34" spans="1:4" s="101" customFormat="1" ht="15.0" customHeight="1" x14ac:dyDescent="0.15">
      <c r="A34" s="187">
        <v>2010308</v>
      </c>
      <c r="B34" s="111" t="s">
        <v>77</v>
      </c>
      <c r="C34" s="213">
        <v>366</v>
      </c>
      <c r="D34" s="213">
        <v>0</v>
      </c>
    </row>
    <row r="35" spans="1:4" s="101" customFormat="1" ht="15.0" customHeight="1" x14ac:dyDescent="0.15">
      <c r="A35" s="187">
        <v>2010309</v>
      </c>
      <c r="B35" s="111" t="s">
        <v>78</v>
      </c>
      <c r="C35" s="213">
        <v>0</v>
      </c>
      <c r="D35" s="213">
        <v>0</v>
      </c>
    </row>
    <row r="36" spans="1:4" s="101" customFormat="1" ht="15.0" customHeight="1" x14ac:dyDescent="0.15">
      <c r="A36" s="187">
        <v>2010350</v>
      </c>
      <c r="B36" s="111" t="s">
        <v>66</v>
      </c>
      <c r="C36" s="213">
        <v>9336</v>
      </c>
      <c r="D36" s="213">
        <v>0</v>
      </c>
    </row>
    <row r="37" spans="1:4" s="102" customFormat="1" ht="15.0" customHeight="1" x14ac:dyDescent="0.15">
      <c r="A37" s="187">
        <v>2010399</v>
      </c>
      <c r="B37" s="111" t="s">
        <v>79</v>
      </c>
      <c r="C37" s="213">
        <v>2003</v>
      </c>
      <c r="D37" s="213">
        <v>0</v>
      </c>
    </row>
    <row r="38" spans="1:4" s="101" customFormat="1" ht="15.0" customHeight="1" x14ac:dyDescent="0.15">
      <c r="A38" s="187">
        <v>20104</v>
      </c>
      <c r="B38" s="109" t="s">
        <v>80</v>
      </c>
      <c r="C38" s="213">
        <v>3989</v>
      </c>
      <c r="D38" s="213">
        <v>0</v>
      </c>
    </row>
    <row r="39" spans="1:4" s="101" customFormat="1" ht="15.0" customHeight="1" x14ac:dyDescent="0.15">
      <c r="A39" s="187">
        <v>2010401</v>
      </c>
      <c r="B39" s="111" t="s">
        <v>57</v>
      </c>
      <c r="C39" s="213">
        <v>2910</v>
      </c>
      <c r="D39" s="213">
        <v>0</v>
      </c>
    </row>
    <row r="40" spans="1:4" s="101" customFormat="1" ht="15.0" customHeight="1" x14ac:dyDescent="0.15">
      <c r="A40" s="187">
        <v>2010402</v>
      </c>
      <c r="B40" s="111" t="s">
        <v>58</v>
      </c>
      <c r="C40" s="213">
        <v>277</v>
      </c>
      <c r="D40" s="213">
        <v>0</v>
      </c>
    </row>
    <row r="41" spans="1:4" s="101" customFormat="1" ht="15.0" customHeight="1" x14ac:dyDescent="0.15">
      <c r="A41" s="187">
        <v>2010403</v>
      </c>
      <c r="B41" s="111" t="s">
        <v>59</v>
      </c>
      <c r="C41" s="213">
        <v>0</v>
      </c>
      <c r="D41" s="213">
        <v>0</v>
      </c>
    </row>
    <row r="42" spans="1:4" s="101" customFormat="1" ht="15.0" customHeight="1" x14ac:dyDescent="0.15">
      <c r="A42" s="187">
        <v>2010404</v>
      </c>
      <c r="B42" s="111" t="s">
        <v>81</v>
      </c>
      <c r="C42" s="213">
        <v>0</v>
      </c>
      <c r="D42" s="213">
        <v>0</v>
      </c>
    </row>
    <row r="43" spans="1:4" s="101" customFormat="1" ht="15.0" customHeight="1" x14ac:dyDescent="0.15">
      <c r="A43" s="187">
        <v>2010405</v>
      </c>
      <c r="B43" s="111" t="s">
        <v>82</v>
      </c>
      <c r="C43" s="213">
        <v>0</v>
      </c>
      <c r="D43" s="213">
        <v>0</v>
      </c>
    </row>
    <row r="44" spans="1:4" s="101" customFormat="1" ht="15.0" customHeight="1" x14ac:dyDescent="0.15">
      <c r="A44" s="187">
        <v>2010406</v>
      </c>
      <c r="B44" s="111" t="s">
        <v>83</v>
      </c>
      <c r="C44" s="213">
        <v>0</v>
      </c>
      <c r="D44" s="213">
        <v>0</v>
      </c>
    </row>
    <row r="45" spans="1:4" s="101" customFormat="1" ht="15.0" customHeight="1" x14ac:dyDescent="0.15">
      <c r="A45" s="187">
        <v>2010407</v>
      </c>
      <c r="B45" s="111" t="s">
        <v>84</v>
      </c>
      <c r="C45" s="213">
        <v>0</v>
      </c>
      <c r="D45" s="213">
        <v>0</v>
      </c>
    </row>
    <row r="46" spans="1:4" s="101" customFormat="1" ht="15.0" customHeight="1" x14ac:dyDescent="0.15">
      <c r="A46" s="187">
        <v>2010408</v>
      </c>
      <c r="B46" s="111" t="s">
        <v>85</v>
      </c>
      <c r="C46" s="213">
        <v>7</v>
      </c>
      <c r="D46" s="213">
        <v>0</v>
      </c>
    </row>
    <row r="47" spans="1:4" s="101" customFormat="1" ht="15.0" customHeight="1" x14ac:dyDescent="0.15">
      <c r="A47" s="187"/>
      <c r="B47" s="111" t="s">
        <v>86</v>
      </c>
      <c r="C47" s="213">
        <v>0</v>
      </c>
      <c r="D47" s="213">
        <v>0</v>
      </c>
    </row>
    <row r="48" spans="1:4" s="101" customFormat="1" ht="15.0" customHeight="1" x14ac:dyDescent="0.15">
      <c r="A48" s="187">
        <v>2010450</v>
      </c>
      <c r="B48" s="111" t="s">
        <v>66</v>
      </c>
      <c r="C48" s="213">
        <v>780</v>
      </c>
      <c r="D48" s="213">
        <v>0</v>
      </c>
    </row>
    <row r="49" spans="1:4" s="102" customFormat="1" ht="15.0" customHeight="1" x14ac:dyDescent="0.15">
      <c r="A49" s="187">
        <v>2010499</v>
      </c>
      <c r="B49" s="111" t="s">
        <v>87</v>
      </c>
      <c r="C49" s="213">
        <v>15</v>
      </c>
      <c r="D49" s="213">
        <v>0</v>
      </c>
    </row>
    <row r="50" spans="1:4" s="101" customFormat="1" ht="15.0" customHeight="1" x14ac:dyDescent="0.15">
      <c r="A50" s="187">
        <v>20105</v>
      </c>
      <c r="B50" s="109" t="s">
        <v>88</v>
      </c>
      <c r="C50" s="213">
        <v>3688</v>
      </c>
      <c r="D50" s="213">
        <v>0</v>
      </c>
    </row>
    <row r="51" spans="1:4" s="101" customFormat="1" ht="15.0" customHeight="1" x14ac:dyDescent="0.15">
      <c r="A51" s="187">
        <v>2010501</v>
      </c>
      <c r="B51" s="111" t="s">
        <v>57</v>
      </c>
      <c r="C51" s="213">
        <v>1803</v>
      </c>
      <c r="D51" s="213">
        <v>0</v>
      </c>
    </row>
    <row r="52" spans="1:4" s="101" customFormat="1" ht="15.0" customHeight="1" x14ac:dyDescent="0.15">
      <c r="A52" s="187">
        <v>2010502</v>
      </c>
      <c r="B52" s="111" t="s">
        <v>58</v>
      </c>
      <c r="C52" s="213">
        <v>152</v>
      </c>
      <c r="D52" s="213">
        <v>0</v>
      </c>
    </row>
    <row r="53" spans="1:4" s="101" customFormat="1" ht="15.0" customHeight="1" x14ac:dyDescent="0.15">
      <c r="A53" s="187">
        <v>2010503</v>
      </c>
      <c r="B53" s="111" t="s">
        <v>59</v>
      </c>
      <c r="C53" s="213">
        <v>0</v>
      </c>
      <c r="D53" s="213">
        <v>0</v>
      </c>
    </row>
    <row r="54" spans="1:4" s="101" customFormat="1" ht="15.0" customHeight="1" x14ac:dyDescent="0.15">
      <c r="A54" s="187">
        <v>2010504</v>
      </c>
      <c r="B54" s="111" t="s">
        <v>89</v>
      </c>
      <c r="C54" s="213">
        <v>0</v>
      </c>
      <c r="D54" s="213">
        <v>0</v>
      </c>
    </row>
    <row r="55" spans="1:4" s="101" customFormat="1" ht="15.0" customHeight="1" x14ac:dyDescent="0.15">
      <c r="A55" s="187">
        <v>2010505</v>
      </c>
      <c r="B55" s="111" t="s">
        <v>90</v>
      </c>
      <c r="C55" s="213">
        <v>279</v>
      </c>
      <c r="D55" s="213">
        <v>0</v>
      </c>
    </row>
    <row r="56" spans="1:4" s="101" customFormat="1" ht="15.0" customHeight="1" x14ac:dyDescent="0.15">
      <c r="A56" s="187">
        <v>2010506</v>
      </c>
      <c r="B56" s="111" t="s">
        <v>91</v>
      </c>
      <c r="C56" s="213">
        <v>0</v>
      </c>
      <c r="D56" s="213">
        <v>0</v>
      </c>
    </row>
    <row r="57" spans="1:4" s="101" customFormat="1" ht="15.0" customHeight="1" x14ac:dyDescent="0.15">
      <c r="A57" s="187">
        <v>2010507</v>
      </c>
      <c r="B57" s="111" t="s">
        <v>92</v>
      </c>
      <c r="C57" s="213">
        <v>569</v>
      </c>
      <c r="D57" s="213">
        <v>0</v>
      </c>
    </row>
    <row r="58" spans="1:4" s="101" customFormat="1" ht="15.0" customHeight="1" x14ac:dyDescent="0.15">
      <c r="A58" s="187">
        <v>2010508</v>
      </c>
      <c r="B58" s="111" t="s">
        <v>93</v>
      </c>
      <c r="C58" s="213">
        <v>192</v>
      </c>
      <c r="D58" s="213">
        <v>0</v>
      </c>
    </row>
    <row r="59" spans="1:4" s="101" customFormat="1" ht="15.0" customHeight="1" x14ac:dyDescent="0.15">
      <c r="A59" s="187">
        <v>2010550</v>
      </c>
      <c r="B59" s="111" t="s">
        <v>66</v>
      </c>
      <c r="C59" s="213">
        <v>647</v>
      </c>
      <c r="D59" s="213">
        <v>0</v>
      </c>
    </row>
    <row r="60" spans="1:4" s="102" customFormat="1" ht="15.0" customHeight="1" x14ac:dyDescent="0.15">
      <c r="A60" s="187">
        <v>2010599</v>
      </c>
      <c r="B60" s="111" t="s">
        <v>94</v>
      </c>
      <c r="C60" s="213">
        <v>46</v>
      </c>
      <c r="D60" s="213">
        <v>0</v>
      </c>
    </row>
    <row r="61" spans="1:4" s="101" customFormat="1" ht="15.0" customHeight="1" x14ac:dyDescent="0.15">
      <c r="A61" s="187">
        <v>20106</v>
      </c>
      <c r="B61" s="109" t="s">
        <v>95</v>
      </c>
      <c r="C61" s="213">
        <v>8181</v>
      </c>
      <c r="D61" s="213">
        <v>0</v>
      </c>
    </row>
    <row r="62" spans="1:4" s="101" customFormat="1" ht="15.0" customHeight="1" x14ac:dyDescent="0.15">
      <c r="A62" s="187">
        <v>2010601</v>
      </c>
      <c r="B62" s="111" t="s">
        <v>57</v>
      </c>
      <c r="C62" s="213">
        <v>4743</v>
      </c>
      <c r="D62" s="213">
        <v>0</v>
      </c>
    </row>
    <row r="63" spans="1:4" s="101" customFormat="1" ht="15.0" customHeight="1" x14ac:dyDescent="0.15">
      <c r="A63" s="187">
        <v>2010602</v>
      </c>
      <c r="B63" s="111" t="s">
        <v>58</v>
      </c>
      <c r="C63" s="213">
        <v>992</v>
      </c>
      <c r="D63" s="213">
        <v>0</v>
      </c>
    </row>
    <row r="64" spans="1:4" s="101" customFormat="1" ht="15.0" customHeight="1" x14ac:dyDescent="0.15">
      <c r="A64" s="187">
        <v>2010603</v>
      </c>
      <c r="B64" s="111" t="s">
        <v>59</v>
      </c>
      <c r="C64" s="213">
        <v>0</v>
      </c>
      <c r="D64" s="213">
        <v>0</v>
      </c>
    </row>
    <row r="65" spans="1:4" s="101" customFormat="1" ht="15.0" customHeight="1" x14ac:dyDescent="0.15">
      <c r="A65" s="187">
        <v>2010604</v>
      </c>
      <c r="B65" s="111" t="s">
        <v>96</v>
      </c>
      <c r="C65" s="213">
        <v>0</v>
      </c>
      <c r="D65" s="213">
        <v>0</v>
      </c>
    </row>
    <row r="66" spans="1:4" s="101" customFormat="1" ht="15.0" customHeight="1" x14ac:dyDescent="0.15">
      <c r="A66" s="187">
        <v>2010605</v>
      </c>
      <c r="B66" s="111" t="s">
        <v>97</v>
      </c>
      <c r="C66" s="213">
        <v>12</v>
      </c>
      <c r="D66" s="213">
        <v>0</v>
      </c>
    </row>
    <row r="67" spans="1:4" s="101" customFormat="1" ht="15.0" customHeight="1" x14ac:dyDescent="0.15">
      <c r="A67" s="187">
        <v>2010606</v>
      </c>
      <c r="B67" s="111" t="s">
        <v>98</v>
      </c>
      <c r="C67" s="213">
        <v>0</v>
      </c>
      <c r="D67" s="213">
        <v>0</v>
      </c>
    </row>
    <row r="68" spans="1:4" s="101" customFormat="1" ht="15.0" customHeight="1" x14ac:dyDescent="0.15">
      <c r="A68" s="187">
        <v>2010607</v>
      </c>
      <c r="B68" s="111" t="s">
        <v>99</v>
      </c>
      <c r="C68" s="213">
        <v>147</v>
      </c>
      <c r="D68" s="213">
        <v>0</v>
      </c>
    </row>
    <row r="69" spans="1:4" s="101" customFormat="1" ht="15.0" customHeight="1" x14ac:dyDescent="0.15">
      <c r="A69" s="187">
        <v>2010608</v>
      </c>
      <c r="B69" s="111" t="s">
        <v>100</v>
      </c>
      <c r="C69" s="213">
        <v>347</v>
      </c>
      <c r="D69" s="213">
        <v>0</v>
      </c>
    </row>
    <row r="70" spans="1:4" s="101" customFormat="1" ht="15.0" customHeight="1" x14ac:dyDescent="0.15">
      <c r="A70" s="187">
        <v>2010650</v>
      </c>
      <c r="B70" s="111" t="s">
        <v>66</v>
      </c>
      <c r="C70" s="213">
        <v>1910</v>
      </c>
      <c r="D70" s="213">
        <v>0</v>
      </c>
    </row>
    <row r="71" spans="1:4" s="102" customFormat="1" ht="15.0" customHeight="1" x14ac:dyDescent="0.15">
      <c r="A71" s="187">
        <v>2010699</v>
      </c>
      <c r="B71" s="111" t="s">
        <v>101</v>
      </c>
      <c r="C71" s="213">
        <v>30</v>
      </c>
      <c r="D71" s="213">
        <v>0</v>
      </c>
    </row>
    <row r="72" spans="1:4" s="101" customFormat="1" ht="15.0" customHeight="1" x14ac:dyDescent="0.15">
      <c r="A72" s="187">
        <v>20107</v>
      </c>
      <c r="B72" s="109" t="s">
        <v>102</v>
      </c>
      <c r="C72" s="213">
        <v>4053</v>
      </c>
      <c r="D72" s="213">
        <v>0</v>
      </c>
    </row>
    <row r="73" spans="1:4" s="101" customFormat="1" ht="15.0" customHeight="1" x14ac:dyDescent="0.15">
      <c r="A73" s="187">
        <v>2010701</v>
      </c>
      <c r="B73" s="111" t="s">
        <v>57</v>
      </c>
      <c r="C73" s="213">
        <v>3753</v>
      </c>
      <c r="D73" s="213">
        <v>0</v>
      </c>
    </row>
    <row r="74" spans="1:4" s="101" customFormat="1" ht="15.0" customHeight="1" x14ac:dyDescent="0.15">
      <c r="A74" s="187">
        <v>2010702</v>
      </c>
      <c r="B74" s="111" t="s">
        <v>58</v>
      </c>
      <c r="C74" s="213">
        <v>0</v>
      </c>
      <c r="D74" s="213">
        <v>0</v>
      </c>
    </row>
    <row r="75" spans="1:4" s="101" customFormat="1" ht="15.0" customHeight="1" x14ac:dyDescent="0.15">
      <c r="A75" s="187">
        <v>2010703</v>
      </c>
      <c r="B75" s="111" t="s">
        <v>59</v>
      </c>
      <c r="C75" s="213">
        <v>0</v>
      </c>
      <c r="D75" s="213">
        <v>0</v>
      </c>
    </row>
    <row r="76" spans="1:4" s="101" customFormat="1" ht="15.0" customHeight="1" x14ac:dyDescent="0.15">
      <c r="A76" s="187">
        <v>2010704</v>
      </c>
      <c r="B76" s="111" t="s">
        <v>103</v>
      </c>
      <c r="C76" s="213">
        <v>0</v>
      </c>
      <c r="D76" s="213">
        <v>0</v>
      </c>
    </row>
    <row r="77" spans="1:4" s="101" customFormat="1" ht="15.0" customHeight="1" x14ac:dyDescent="0.15">
      <c r="A77" s="187">
        <v>2010705</v>
      </c>
      <c r="B77" s="111" t="s">
        <v>104</v>
      </c>
      <c r="C77" s="213">
        <v>0</v>
      </c>
      <c r="D77" s="213">
        <v>0</v>
      </c>
    </row>
    <row r="78" spans="1:4" s="101" customFormat="1" ht="15.0" customHeight="1" x14ac:dyDescent="0.15">
      <c r="A78" s="187">
        <v>2010706</v>
      </c>
      <c r="B78" s="111" t="s">
        <v>105</v>
      </c>
      <c r="C78" s="213">
        <v>0</v>
      </c>
      <c r="D78" s="213">
        <v>0</v>
      </c>
    </row>
    <row r="79" spans="1:4" s="101" customFormat="1" ht="15.0" customHeight="1" x14ac:dyDescent="0.15">
      <c r="A79" s="187">
        <v>2010707</v>
      </c>
      <c r="B79" s="111" t="s">
        <v>106</v>
      </c>
      <c r="C79" s="213">
        <v>0</v>
      </c>
      <c r="D79" s="213">
        <v>0</v>
      </c>
    </row>
    <row r="80" spans="1:4" s="101" customFormat="1" ht="15.0" customHeight="1" x14ac:dyDescent="0.15">
      <c r="A80" s="187">
        <v>2010708</v>
      </c>
      <c r="B80" s="111" t="s">
        <v>107</v>
      </c>
      <c r="C80" s="213">
        <v>0</v>
      </c>
      <c r="D80" s="213">
        <v>0</v>
      </c>
    </row>
    <row r="81" spans="1:4" s="101" customFormat="1" ht="15.0" customHeight="1" x14ac:dyDescent="0.15">
      <c r="A81" s="187">
        <v>2010709</v>
      </c>
      <c r="B81" s="111" t="s">
        <v>99</v>
      </c>
      <c r="C81" s="213">
        <v>0</v>
      </c>
      <c r="D81" s="213">
        <v>0</v>
      </c>
    </row>
    <row r="82" spans="1:4" s="101" customFormat="1" ht="15.0" customHeight="1" x14ac:dyDescent="0.15">
      <c r="A82" s="187">
        <v>2010750</v>
      </c>
      <c r="B82" s="111" t="s">
        <v>66</v>
      </c>
      <c r="C82" s="213">
        <v>0</v>
      </c>
      <c r="D82" s="213">
        <v>0</v>
      </c>
    </row>
    <row r="83" spans="1:4" s="102" customFormat="1" ht="15.0" customHeight="1" x14ac:dyDescent="0.15">
      <c r="A83" s="187">
        <v>2010799</v>
      </c>
      <c r="B83" s="111" t="s">
        <v>108</v>
      </c>
      <c r="C83" s="213">
        <v>300</v>
      </c>
      <c r="D83" s="213">
        <v>0</v>
      </c>
    </row>
    <row r="84" spans="1:4" s="101" customFormat="1" ht="15.0" customHeight="1" x14ac:dyDescent="0.15">
      <c r="A84" s="187">
        <v>20108</v>
      </c>
      <c r="B84" s="109" t="s">
        <v>109</v>
      </c>
      <c r="C84" s="213">
        <v>2687</v>
      </c>
      <c r="D84" s="213">
        <v>0</v>
      </c>
    </row>
    <row r="85" spans="1:4" s="101" customFormat="1" ht="15.0" customHeight="1" x14ac:dyDescent="0.15">
      <c r="A85" s="187">
        <v>2010801</v>
      </c>
      <c r="B85" s="111" t="s">
        <v>57</v>
      </c>
      <c r="C85" s="213">
        <v>2148</v>
      </c>
      <c r="D85" s="213">
        <v>0</v>
      </c>
    </row>
    <row r="86" spans="1:4" s="101" customFormat="1" ht="15.0" customHeight="1" x14ac:dyDescent="0.15">
      <c r="A86" s="187">
        <v>2010802</v>
      </c>
      <c r="B86" s="111" t="s">
        <v>58</v>
      </c>
      <c r="C86" s="213">
        <v>206</v>
      </c>
      <c r="D86" s="213">
        <v>0</v>
      </c>
    </row>
    <row r="87" spans="1:4" s="101" customFormat="1" ht="15.0" customHeight="1" x14ac:dyDescent="0.15">
      <c r="A87" s="187">
        <v>2010803</v>
      </c>
      <c r="B87" s="111" t="s">
        <v>59</v>
      </c>
      <c r="C87" s="213">
        <v>0</v>
      </c>
      <c r="D87" s="213">
        <v>0</v>
      </c>
    </row>
    <row r="88" spans="1:4" s="101" customFormat="1" ht="15.0" customHeight="1" x14ac:dyDescent="0.15">
      <c r="A88" s="187">
        <v>2010804</v>
      </c>
      <c r="B88" s="111" t="s">
        <v>110</v>
      </c>
      <c r="C88" s="213">
        <v>250</v>
      </c>
      <c r="D88" s="213">
        <v>0</v>
      </c>
    </row>
    <row r="89" spans="1:4" s="101" customFormat="1" ht="15.0" customHeight="1" x14ac:dyDescent="0.15">
      <c r="A89" s="187">
        <v>2010805</v>
      </c>
      <c r="B89" s="111" t="s">
        <v>111</v>
      </c>
      <c r="C89" s="213">
        <v>0</v>
      </c>
      <c r="D89" s="213">
        <v>0</v>
      </c>
    </row>
    <row r="90" spans="1:4" s="101" customFormat="1" ht="15.0" customHeight="1" x14ac:dyDescent="0.15">
      <c r="A90" s="187">
        <v>2010806</v>
      </c>
      <c r="B90" s="111" t="s">
        <v>99</v>
      </c>
      <c r="C90" s="213">
        <v>0</v>
      </c>
      <c r="D90" s="213">
        <v>0</v>
      </c>
    </row>
    <row r="91" spans="1:4" s="101" customFormat="1" ht="15.0" customHeight="1" x14ac:dyDescent="0.15">
      <c r="A91" s="187">
        <v>2010850</v>
      </c>
      <c r="B91" s="111" t="s">
        <v>66</v>
      </c>
      <c r="C91" s="213">
        <v>83</v>
      </c>
      <c r="D91" s="213">
        <v>0</v>
      </c>
    </row>
    <row r="92" spans="1:4" s="102" customFormat="1" ht="15.0" customHeight="1" x14ac:dyDescent="0.15">
      <c r="A92" s="187">
        <v>2010899</v>
      </c>
      <c r="B92" s="111" t="s">
        <v>112</v>
      </c>
      <c r="C92" s="213">
        <v>0</v>
      </c>
      <c r="D92" s="213">
        <v>0</v>
      </c>
    </row>
    <row r="93" spans="1:4" s="101" customFormat="1" ht="15.0" customHeight="1" x14ac:dyDescent="0.15">
      <c r="A93" s="187">
        <v>20109</v>
      </c>
      <c r="B93" s="109" t="s">
        <v>113</v>
      </c>
      <c r="C93" s="213">
        <v>41</v>
      </c>
      <c r="D93" s="213">
        <v>0</v>
      </c>
    </row>
    <row r="94" spans="1:4" s="101" customFormat="1" ht="15.0" customHeight="1" x14ac:dyDescent="0.15">
      <c r="A94" s="187">
        <v>2010901</v>
      </c>
      <c r="B94" s="111" t="s">
        <v>57</v>
      </c>
      <c r="C94" s="213">
        <v>0</v>
      </c>
      <c r="D94" s="213">
        <v>0</v>
      </c>
    </row>
    <row r="95" spans="1:4" s="101" customFormat="1" ht="15.0" customHeight="1" x14ac:dyDescent="0.15">
      <c r="A95" s="187">
        <v>2010902</v>
      </c>
      <c r="B95" s="111" t="s">
        <v>58</v>
      </c>
      <c r="C95" s="213">
        <v>41</v>
      </c>
      <c r="D95" s="213">
        <v>0</v>
      </c>
    </row>
    <row r="96" spans="1:4" s="101" customFormat="1" ht="15.0" customHeight="1" x14ac:dyDescent="0.15">
      <c r="A96" s="187">
        <v>2010903</v>
      </c>
      <c r="B96" s="111" t="s">
        <v>59</v>
      </c>
      <c r="C96" s="213">
        <v>0</v>
      </c>
      <c r="D96" s="213">
        <v>0</v>
      </c>
    </row>
    <row r="97" spans="1:4" s="101" customFormat="1" ht="15.0" customHeight="1" x14ac:dyDescent="0.15">
      <c r="A97" s="187">
        <v>2010905</v>
      </c>
      <c r="B97" s="111" t="s">
        <v>114</v>
      </c>
      <c r="C97" s="213">
        <v>0</v>
      </c>
      <c r="D97" s="213">
        <v>0</v>
      </c>
    </row>
    <row r="98" spans="1:4" s="101" customFormat="1" ht="15.0" customHeight="1" x14ac:dyDescent="0.15">
      <c r="A98" s="187">
        <v>2010907</v>
      </c>
      <c r="B98" s="111" t="s">
        <v>115</v>
      </c>
      <c r="C98" s="213">
        <v>0</v>
      </c>
      <c r="D98" s="213">
        <v>0</v>
      </c>
    </row>
    <row r="99" spans="1:4" s="101" customFormat="1" ht="15.0" customHeight="1" x14ac:dyDescent="0.15">
      <c r="A99" s="187">
        <v>2010908</v>
      </c>
      <c r="B99" s="111" t="s">
        <v>99</v>
      </c>
      <c r="C99" s="213">
        <v>0</v>
      </c>
      <c r="D99" s="213">
        <v>0</v>
      </c>
    </row>
    <row r="100" spans="1:4" s="101" customFormat="1" ht="15.0" customHeight="1" x14ac:dyDescent="0.15">
      <c r="A100" s="187">
        <v>2010909</v>
      </c>
      <c r="B100" s="111" t="s">
        <v>116</v>
      </c>
      <c r="C100" s="213">
        <v>0</v>
      </c>
      <c r="D100" s="213">
        <v>0</v>
      </c>
    </row>
    <row r="101" spans="1:4" s="101" customFormat="1" ht="15.0" customHeight="1" x14ac:dyDescent="0.15">
      <c r="A101" s="187">
        <v>2010910</v>
      </c>
      <c r="B101" s="111" t="s">
        <v>117</v>
      </c>
      <c r="C101" s="213">
        <v>0</v>
      </c>
      <c r="D101" s="213">
        <v>0</v>
      </c>
    </row>
    <row r="102" spans="1:4" s="102" customFormat="1" ht="15.0" customHeight="1" x14ac:dyDescent="0.15">
      <c r="A102" s="187">
        <v>2010911</v>
      </c>
      <c r="B102" s="111" t="s">
        <v>118</v>
      </c>
      <c r="C102" s="213">
        <v>0</v>
      </c>
      <c r="D102" s="213">
        <v>0</v>
      </c>
    </row>
    <row r="103" spans="1:4" s="101" customFormat="1" ht="15.0" customHeight="1" x14ac:dyDescent="0.15">
      <c r="A103" s="187">
        <v>2010912</v>
      </c>
      <c r="B103" s="111" t="s">
        <v>119</v>
      </c>
      <c r="C103" s="213">
        <v>0</v>
      </c>
      <c r="D103" s="213">
        <v>0</v>
      </c>
    </row>
    <row r="104" spans="1:4" s="101" customFormat="1" ht="15.0" customHeight="1" x14ac:dyDescent="0.15">
      <c r="A104" s="187">
        <v>2010950</v>
      </c>
      <c r="B104" s="111" t="s">
        <v>66</v>
      </c>
      <c r="C104" s="213">
        <v>0</v>
      </c>
      <c r="D104" s="213">
        <v>0</v>
      </c>
    </row>
    <row r="105" spans="1:4" s="101" customFormat="1" ht="15.0" customHeight="1" x14ac:dyDescent="0.15">
      <c r="A105" s="187">
        <v>2010999</v>
      </c>
      <c r="B105" s="111" t="s">
        <v>120</v>
      </c>
      <c r="C105" s="213">
        <v>0</v>
      </c>
      <c r="D105" s="213">
        <v>0</v>
      </c>
    </row>
    <row r="106" spans="1:4" s="101" customFormat="1" ht="15.0" customHeight="1" x14ac:dyDescent="0.15">
      <c r="A106" s="187">
        <v>20110</v>
      </c>
      <c r="B106" s="109" t="s">
        <v>121</v>
      </c>
      <c r="C106" s="213">
        <v>8266</v>
      </c>
      <c r="D106" s="213">
        <v>0</v>
      </c>
    </row>
    <row r="107" spans="1:4" s="101" customFormat="1" ht="15.0" customHeight="1" x14ac:dyDescent="0.15">
      <c r="A107" s="187">
        <v>2011001</v>
      </c>
      <c r="B107" s="111" t="s">
        <v>57</v>
      </c>
      <c r="C107" s="213">
        <v>2327</v>
      </c>
      <c r="D107" s="213">
        <v>0</v>
      </c>
    </row>
    <row r="108" spans="1:4" s="101" customFormat="1" ht="15.0" customHeight="1" x14ac:dyDescent="0.15">
      <c r="A108" s="187">
        <v>2011002</v>
      </c>
      <c r="B108" s="111" t="s">
        <v>58</v>
      </c>
      <c r="C108" s="213">
        <v>386</v>
      </c>
      <c r="D108" s="213">
        <v>0</v>
      </c>
    </row>
    <row r="109" spans="1:4" s="101" customFormat="1" ht="15.0" customHeight="1" x14ac:dyDescent="0.15">
      <c r="A109" s="187">
        <v>2011003</v>
      </c>
      <c r="B109" s="111" t="s">
        <v>59</v>
      </c>
      <c r="C109" s="213">
        <v>228</v>
      </c>
      <c r="D109" s="213">
        <v>0</v>
      </c>
    </row>
    <row r="110" spans="1:4" s="101" customFormat="1" ht="15.0" customHeight="1" x14ac:dyDescent="0.15">
      <c r="A110" s="187">
        <v>2011004</v>
      </c>
      <c r="B110" s="111" t="s">
        <v>122</v>
      </c>
      <c r="C110" s="213">
        <v>0</v>
      </c>
      <c r="D110" s="213">
        <v>0</v>
      </c>
    </row>
    <row r="111" spans="1:4" s="101" customFormat="1" ht="15.0" customHeight="1" x14ac:dyDescent="0.15">
      <c r="A111" s="187">
        <v>2011005</v>
      </c>
      <c r="B111" s="111" t="s">
        <v>123</v>
      </c>
      <c r="C111" s="213">
        <v>0</v>
      </c>
      <c r="D111" s="213">
        <v>0</v>
      </c>
    </row>
    <row r="112" spans="1:4" s="101" customFormat="1" ht="15.0" customHeight="1" x14ac:dyDescent="0.15">
      <c r="A112" s="187">
        <v>2011007</v>
      </c>
      <c r="B112" s="111" t="s">
        <v>124</v>
      </c>
      <c r="C112" s="213">
        <v>0</v>
      </c>
      <c r="D112" s="213">
        <v>0</v>
      </c>
    </row>
    <row r="113" spans="1:4" s="101" customFormat="1" ht="15.0" customHeight="1" x14ac:dyDescent="0.15">
      <c r="A113" s="187">
        <v>2011008</v>
      </c>
      <c r="B113" s="111" t="s">
        <v>125</v>
      </c>
      <c r="C113" s="213">
        <v>4000</v>
      </c>
      <c r="D113" s="213">
        <v>0</v>
      </c>
    </row>
    <row r="114" spans="1:4" s="101" customFormat="1" ht="15.0" customHeight="1" x14ac:dyDescent="0.15">
      <c r="A114" s="187">
        <v>2011050</v>
      </c>
      <c r="B114" s="111" t="s">
        <v>66</v>
      </c>
      <c r="C114" s="213">
        <v>1016</v>
      </c>
      <c r="D114" s="213">
        <v>0</v>
      </c>
    </row>
    <row r="115" spans="1:4" s="101" customFormat="1" ht="15.0" customHeight="1" x14ac:dyDescent="0.15">
      <c r="A115" s="187">
        <v>2011099</v>
      </c>
      <c r="B115" s="111" t="s">
        <v>126</v>
      </c>
      <c r="C115" s="213">
        <v>309</v>
      </c>
      <c r="D115" s="213">
        <v>0</v>
      </c>
    </row>
    <row r="116" spans="1:4" s="101" customFormat="1" ht="15.0" customHeight="1" x14ac:dyDescent="0.15">
      <c r="A116" s="187">
        <v>20111</v>
      </c>
      <c r="B116" s="109" t="s">
        <v>127</v>
      </c>
      <c r="C116" s="213">
        <v>6518</v>
      </c>
      <c r="D116" s="213">
        <v>0</v>
      </c>
    </row>
    <row r="117" spans="1:4" s="102" customFormat="1" ht="15.0" customHeight="1" x14ac:dyDescent="0.15">
      <c r="A117" s="187">
        <v>2011101</v>
      </c>
      <c r="B117" s="111" t="s">
        <v>57</v>
      </c>
      <c r="C117" s="213">
        <v>4664</v>
      </c>
      <c r="D117" s="213">
        <v>0</v>
      </c>
    </row>
    <row r="118" spans="1:4" s="101" customFormat="1" ht="15.0" customHeight="1" x14ac:dyDescent="0.15">
      <c r="A118" s="187">
        <v>2011102</v>
      </c>
      <c r="B118" s="111" t="s">
        <v>58</v>
      </c>
      <c r="C118" s="213">
        <v>987</v>
      </c>
      <c r="D118" s="213">
        <v>0</v>
      </c>
    </row>
    <row r="119" spans="1:4" s="101" customFormat="1" ht="15.0" customHeight="1" x14ac:dyDescent="0.15">
      <c r="A119" s="187">
        <v>2011103</v>
      </c>
      <c r="B119" s="111" t="s">
        <v>59</v>
      </c>
      <c r="C119" s="213">
        <v>0</v>
      </c>
      <c r="D119" s="213">
        <v>0</v>
      </c>
    </row>
    <row r="120" spans="1:4" s="101" customFormat="1" ht="15.0" customHeight="1" x14ac:dyDescent="0.15">
      <c r="A120" s="187">
        <v>2011104</v>
      </c>
      <c r="B120" s="111" t="s">
        <v>128</v>
      </c>
      <c r="C120" s="213">
        <v>100</v>
      </c>
      <c r="D120" s="213">
        <v>0</v>
      </c>
    </row>
    <row r="121" spans="1:4" s="101" customFormat="1" ht="15.0" customHeight="1" x14ac:dyDescent="0.15">
      <c r="A121" s="187">
        <v>2011105</v>
      </c>
      <c r="B121" s="111" t="s">
        <v>129</v>
      </c>
      <c r="C121" s="213">
        <v>7</v>
      </c>
      <c r="D121" s="213">
        <v>0</v>
      </c>
    </row>
    <row r="122" spans="1:4" s="101" customFormat="1" ht="15.0" customHeight="1" x14ac:dyDescent="0.15">
      <c r="A122" s="187">
        <v>2011106</v>
      </c>
      <c r="B122" s="111" t="s">
        <v>130</v>
      </c>
      <c r="C122" s="213">
        <v>0</v>
      </c>
      <c r="D122" s="213">
        <v>0</v>
      </c>
    </row>
    <row r="123" spans="1:4" s="101" customFormat="1" ht="15.0" customHeight="1" x14ac:dyDescent="0.15">
      <c r="A123" s="187">
        <v>2011150</v>
      </c>
      <c r="B123" s="111" t="s">
        <v>66</v>
      </c>
      <c r="C123" s="213">
        <v>570</v>
      </c>
      <c r="D123" s="213">
        <v>0</v>
      </c>
    </row>
    <row r="124" spans="1:4" s="101" customFormat="1" ht="15.0" customHeight="1" x14ac:dyDescent="0.15">
      <c r="A124" s="187">
        <v>2011199</v>
      </c>
      <c r="B124" s="111" t="s">
        <v>131</v>
      </c>
      <c r="C124" s="213">
        <v>190</v>
      </c>
      <c r="D124" s="213">
        <v>0</v>
      </c>
    </row>
    <row r="125" spans="1:4" s="101" customFormat="1" ht="15.0" customHeight="1" x14ac:dyDescent="0.15">
      <c r="A125" s="187">
        <v>20113</v>
      </c>
      <c r="B125" s="109" t="s">
        <v>132</v>
      </c>
      <c r="C125" s="213">
        <v>5568</v>
      </c>
      <c r="D125" s="213">
        <v>0</v>
      </c>
    </row>
    <row r="126" spans="1:4" s="102" customFormat="1" ht="15.0" customHeight="1" x14ac:dyDescent="0.15">
      <c r="A126" s="187">
        <v>2011301</v>
      </c>
      <c r="B126" s="111" t="s">
        <v>57</v>
      </c>
      <c r="C126" s="213">
        <v>3803</v>
      </c>
      <c r="D126" s="213">
        <v>0</v>
      </c>
    </row>
    <row r="127" spans="1:4" s="101" customFormat="1" ht="15.0" customHeight="1" x14ac:dyDescent="0.15">
      <c r="A127" s="187">
        <v>2011302</v>
      </c>
      <c r="B127" s="111" t="s">
        <v>58</v>
      </c>
      <c r="C127" s="213">
        <v>58</v>
      </c>
      <c r="D127" s="213">
        <v>0</v>
      </c>
    </row>
    <row r="128" spans="1:4" s="101" customFormat="1" ht="15.0" customHeight="1" x14ac:dyDescent="0.15">
      <c r="A128" s="187">
        <v>2011303</v>
      </c>
      <c r="B128" s="111" t="s">
        <v>59</v>
      </c>
      <c r="C128" s="213">
        <v>0</v>
      </c>
      <c r="D128" s="213">
        <v>0</v>
      </c>
    </row>
    <row r="129" spans="1:4" s="101" customFormat="1" ht="15.0" customHeight="1" x14ac:dyDescent="0.15">
      <c r="A129" s="187">
        <v>2011304</v>
      </c>
      <c r="B129" s="111" t="s">
        <v>133</v>
      </c>
      <c r="C129" s="213">
        <v>0</v>
      </c>
      <c r="D129" s="213">
        <v>0</v>
      </c>
    </row>
    <row r="130" spans="1:4" s="101" customFormat="1" ht="15.0" customHeight="1" x14ac:dyDescent="0.15">
      <c r="A130" s="187">
        <v>2011305</v>
      </c>
      <c r="B130" s="111" t="s">
        <v>134</v>
      </c>
      <c r="C130" s="213">
        <v>0</v>
      </c>
      <c r="D130" s="213">
        <v>0</v>
      </c>
    </row>
    <row r="131" spans="1:4" s="101" customFormat="1" ht="15.0" customHeight="1" x14ac:dyDescent="0.15">
      <c r="A131" s="187">
        <v>2011306</v>
      </c>
      <c r="B131" s="111" t="s">
        <v>135</v>
      </c>
      <c r="C131" s="213">
        <v>0</v>
      </c>
      <c r="D131" s="213">
        <v>0</v>
      </c>
    </row>
    <row r="132" spans="1:4" s="101" customFormat="1" ht="15.0" customHeight="1" x14ac:dyDescent="0.15">
      <c r="A132" s="187">
        <v>2011307</v>
      </c>
      <c r="B132" s="111" t="s">
        <v>136</v>
      </c>
      <c r="C132" s="213">
        <v>0</v>
      </c>
      <c r="D132" s="213">
        <v>0</v>
      </c>
    </row>
    <row r="133" spans="1:4" s="101" customFormat="1" ht="15.0" customHeight="1" x14ac:dyDescent="0.15">
      <c r="A133" s="187">
        <v>2011308</v>
      </c>
      <c r="B133" s="111" t="s">
        <v>137</v>
      </c>
      <c r="C133" s="213">
        <v>130</v>
      </c>
      <c r="D133" s="213">
        <v>0</v>
      </c>
    </row>
    <row r="134" spans="1:4" s="101" customFormat="1" ht="15.0" customHeight="1" x14ac:dyDescent="0.15">
      <c r="A134" s="187">
        <v>2011350</v>
      </c>
      <c r="B134" s="111" t="s">
        <v>66</v>
      </c>
      <c r="C134" s="213">
        <v>1499</v>
      </c>
      <c r="D134" s="213">
        <v>0</v>
      </c>
    </row>
    <row r="135" spans="1:4" s="101" customFormat="1" ht="15.0" customHeight="1" x14ac:dyDescent="0.15">
      <c r="A135" s="187">
        <v>2011399</v>
      </c>
      <c r="B135" s="111" t="s">
        <v>138</v>
      </c>
      <c r="C135" s="213">
        <v>78</v>
      </c>
      <c r="D135" s="213">
        <v>0</v>
      </c>
    </row>
    <row r="136" spans="1:4" s="101" customFormat="1" ht="15.0" customHeight="1" x14ac:dyDescent="0.15">
      <c r="A136" s="187">
        <v>20114</v>
      </c>
      <c r="B136" s="109" t="s">
        <v>139</v>
      </c>
      <c r="C136" s="213">
        <v>0</v>
      </c>
      <c r="D136" s="213">
        <v>0</v>
      </c>
    </row>
    <row r="137" spans="1:4" s="102" customFormat="1" ht="15.0" customHeight="1" x14ac:dyDescent="0.15">
      <c r="A137" s="187">
        <v>2011401</v>
      </c>
      <c r="B137" s="111" t="s">
        <v>57</v>
      </c>
      <c r="C137" s="213">
        <v>0</v>
      </c>
      <c r="D137" s="213">
        <v>0</v>
      </c>
    </row>
    <row r="138" spans="1:4" s="101" customFormat="1" ht="15.0" customHeight="1" x14ac:dyDescent="0.15">
      <c r="A138" s="187">
        <v>2011402</v>
      </c>
      <c r="B138" s="111" t="s">
        <v>58</v>
      </c>
      <c r="C138" s="213">
        <v>0</v>
      </c>
      <c r="D138" s="213">
        <v>0</v>
      </c>
    </row>
    <row r="139" spans="1:4" s="101" customFormat="1" ht="15.0" customHeight="1" x14ac:dyDescent="0.15">
      <c r="A139" s="187">
        <v>2011403</v>
      </c>
      <c r="B139" s="111" t="s">
        <v>59</v>
      </c>
      <c r="C139" s="213">
        <v>0</v>
      </c>
      <c r="D139" s="213">
        <v>0</v>
      </c>
    </row>
    <row r="140" spans="1:4" s="101" customFormat="1" ht="15.0" customHeight="1" x14ac:dyDescent="0.15">
      <c r="A140" s="187">
        <v>2011404</v>
      </c>
      <c r="B140" s="111" t="s">
        <v>140</v>
      </c>
      <c r="C140" s="213">
        <v>0</v>
      </c>
      <c r="D140" s="213">
        <v>0</v>
      </c>
    </row>
    <row r="141" spans="1:4" s="101" customFormat="1" ht="15.0" customHeight="1" x14ac:dyDescent="0.15">
      <c r="A141" s="187">
        <v>2011405</v>
      </c>
      <c r="B141" s="111" t="s">
        <v>141</v>
      </c>
      <c r="C141" s="213">
        <v>0</v>
      </c>
      <c r="D141" s="213">
        <v>0</v>
      </c>
    </row>
    <row r="142" spans="1:4" s="101" customFormat="1" ht="15.0" customHeight="1" x14ac:dyDescent="0.15">
      <c r="A142" s="187">
        <v>2011406</v>
      </c>
      <c r="B142" s="111" t="s">
        <v>142</v>
      </c>
      <c r="C142" s="213">
        <v>0</v>
      </c>
      <c r="D142" s="213">
        <v>0</v>
      </c>
    </row>
    <row r="143" spans="1:4" s="101" customFormat="1" ht="15.0" customHeight="1" x14ac:dyDescent="0.15">
      <c r="A143" s="187">
        <v>2011408</v>
      </c>
      <c r="B143" s="111" t="s">
        <v>143</v>
      </c>
      <c r="C143" s="213">
        <v>0</v>
      </c>
      <c r="D143" s="213">
        <v>0</v>
      </c>
    </row>
    <row r="144" spans="1:4" s="101" customFormat="1" ht="15.0" customHeight="1" x14ac:dyDescent="0.15">
      <c r="A144" s="187">
        <v>2011409</v>
      </c>
      <c r="B144" s="111" t="s">
        <v>144</v>
      </c>
      <c r="C144" s="213">
        <v>0</v>
      </c>
      <c r="D144" s="213">
        <v>0</v>
      </c>
    </row>
    <row r="145" spans="1:4" s="101" customFormat="1" ht="15.0" customHeight="1" x14ac:dyDescent="0.15">
      <c r="A145" s="187">
        <v>2011410</v>
      </c>
      <c r="B145" s="111" t="s">
        <v>145</v>
      </c>
      <c r="C145" s="213">
        <v>0</v>
      </c>
      <c r="D145" s="213">
        <v>0</v>
      </c>
    </row>
    <row r="146" spans="1:4" s="101" customFormat="1" ht="15.0" customHeight="1" x14ac:dyDescent="0.15">
      <c r="A146" s="187">
        <v>2011411</v>
      </c>
      <c r="B146" s="111" t="s">
        <v>146</v>
      </c>
      <c r="C146" s="213">
        <v>0</v>
      </c>
      <c r="D146" s="213">
        <v>0</v>
      </c>
    </row>
    <row r="147" spans="1:4" s="101" customFormat="1" ht="15.0" customHeight="1" x14ac:dyDescent="0.15">
      <c r="A147" s="187">
        <v>2011450</v>
      </c>
      <c r="B147" s="111" t="s">
        <v>66</v>
      </c>
      <c r="C147" s="213">
        <v>0</v>
      </c>
      <c r="D147" s="213">
        <v>0</v>
      </c>
    </row>
    <row r="148" spans="1:4" s="101" customFormat="1" ht="15.0" customHeight="1" x14ac:dyDescent="0.15">
      <c r="A148" s="187">
        <v>2011499</v>
      </c>
      <c r="B148" s="111" t="s">
        <v>147</v>
      </c>
      <c r="C148" s="213">
        <v>0</v>
      </c>
      <c r="D148" s="213">
        <v>0</v>
      </c>
    </row>
    <row r="149" spans="1:4" s="102" customFormat="1" ht="15.0" customHeight="1" x14ac:dyDescent="0.15">
      <c r="A149" s="187">
        <v>20123</v>
      </c>
      <c r="B149" s="109" t="s">
        <v>148</v>
      </c>
      <c r="C149" s="213">
        <v>1603</v>
      </c>
      <c r="D149" s="213">
        <v>0</v>
      </c>
    </row>
    <row r="150" spans="1:4" s="101" customFormat="1" ht="15.0" customHeight="1" x14ac:dyDescent="0.15">
      <c r="A150" s="187">
        <v>2012301</v>
      </c>
      <c r="B150" s="111" t="s">
        <v>57</v>
      </c>
      <c r="C150" s="213">
        <v>948</v>
      </c>
      <c r="D150" s="213">
        <v>0</v>
      </c>
    </row>
    <row r="151" spans="1:4" s="101" customFormat="1" ht="15.0" customHeight="1" x14ac:dyDescent="0.15">
      <c r="A151" s="187">
        <v>2012302</v>
      </c>
      <c r="B151" s="111" t="s">
        <v>58</v>
      </c>
      <c r="C151" s="213">
        <v>24</v>
      </c>
      <c r="D151" s="213">
        <v>0</v>
      </c>
    </row>
    <row r="152" spans="1:4" s="101" customFormat="1" ht="15.0" customHeight="1" x14ac:dyDescent="0.15">
      <c r="A152" s="187">
        <v>2012303</v>
      </c>
      <c r="B152" s="111" t="s">
        <v>59</v>
      </c>
      <c r="C152" s="213">
        <v>0</v>
      </c>
      <c r="D152" s="213">
        <v>0</v>
      </c>
    </row>
    <row r="153" spans="1:4" s="101" customFormat="1" ht="15.0" customHeight="1" x14ac:dyDescent="0.15">
      <c r="A153" s="187">
        <v>2012304</v>
      </c>
      <c r="B153" s="111" t="s">
        <v>149</v>
      </c>
      <c r="C153" s="213">
        <v>313</v>
      </c>
      <c r="D153" s="213">
        <v>0</v>
      </c>
    </row>
    <row r="154" spans="1:4" s="101" customFormat="1" ht="15.0" customHeight="1" x14ac:dyDescent="0.15">
      <c r="A154" s="187">
        <v>2012350</v>
      </c>
      <c r="B154" s="111" t="s">
        <v>66</v>
      </c>
      <c r="C154" s="213">
        <v>219</v>
      </c>
      <c r="D154" s="213">
        <v>0</v>
      </c>
    </row>
    <row r="155" spans="1:4" s="101" customFormat="1" ht="15.0" customHeight="1" x14ac:dyDescent="0.15">
      <c r="A155" s="187">
        <v>2012399</v>
      </c>
      <c r="B155" s="111" t="s">
        <v>150</v>
      </c>
      <c r="C155" s="213">
        <v>99</v>
      </c>
      <c r="D155" s="213">
        <v>0</v>
      </c>
    </row>
    <row r="156" spans="1:4" s="101" customFormat="1" ht="15.0" customHeight="1" x14ac:dyDescent="0.15">
      <c r="A156" s="187">
        <v>20125</v>
      </c>
      <c r="B156" s="109" t="s">
        <v>151</v>
      </c>
      <c r="C156" s="213">
        <v>0</v>
      </c>
      <c r="D156" s="213">
        <v>0</v>
      </c>
    </row>
    <row r="157" spans="1:4" s="101" customFormat="1" ht="15.0" customHeight="1" x14ac:dyDescent="0.15">
      <c r="A157" s="187">
        <v>2012501</v>
      </c>
      <c r="B157" s="111" t="s">
        <v>57</v>
      </c>
      <c r="C157" s="213">
        <v>0</v>
      </c>
      <c r="D157" s="213">
        <v>0</v>
      </c>
    </row>
    <row r="158" spans="1:4" s="101" customFormat="1" ht="15.0" customHeight="1" x14ac:dyDescent="0.15">
      <c r="A158" s="187">
        <v>2012502</v>
      </c>
      <c r="B158" s="111" t="s">
        <v>58</v>
      </c>
      <c r="C158" s="213">
        <v>0</v>
      </c>
      <c r="D158" s="213">
        <v>0</v>
      </c>
    </row>
    <row r="159" spans="1:4" s="102" customFormat="1" ht="15.0" customHeight="1" x14ac:dyDescent="0.15">
      <c r="A159" s="187">
        <v>2012503</v>
      </c>
      <c r="B159" s="111" t="s">
        <v>59</v>
      </c>
      <c r="C159" s="213">
        <v>0</v>
      </c>
      <c r="D159" s="213">
        <v>0</v>
      </c>
    </row>
    <row r="160" spans="1:4" s="101" customFormat="1" ht="15.0" customHeight="1" x14ac:dyDescent="0.15">
      <c r="A160" s="187">
        <v>2012504</v>
      </c>
      <c r="B160" s="111" t="s">
        <v>152</v>
      </c>
      <c r="C160" s="213">
        <v>0</v>
      </c>
      <c r="D160" s="213">
        <v>0</v>
      </c>
    </row>
    <row r="161" spans="1:4" s="101" customFormat="1" ht="15.0" customHeight="1" x14ac:dyDescent="0.15">
      <c r="A161" s="187">
        <v>2012505</v>
      </c>
      <c r="B161" s="111" t="s">
        <v>153</v>
      </c>
      <c r="C161" s="213">
        <v>0</v>
      </c>
      <c r="D161" s="213">
        <v>0</v>
      </c>
    </row>
    <row r="162" spans="1:4" s="101" customFormat="1" ht="15.0" customHeight="1" x14ac:dyDescent="0.15">
      <c r="A162" s="187">
        <v>2012550</v>
      </c>
      <c r="B162" s="111" t="s">
        <v>66</v>
      </c>
      <c r="C162" s="213">
        <v>0</v>
      </c>
      <c r="D162" s="213">
        <v>0</v>
      </c>
    </row>
    <row r="163" spans="1:4" s="101" customFormat="1" ht="15.0" customHeight="1" x14ac:dyDescent="0.15">
      <c r="A163" s="187">
        <v>2012599</v>
      </c>
      <c r="B163" s="111" t="s">
        <v>154</v>
      </c>
      <c r="C163" s="213">
        <v>0</v>
      </c>
      <c r="D163" s="213">
        <v>0</v>
      </c>
    </row>
    <row r="164" spans="1:4" s="101" customFormat="1" ht="15.0" customHeight="1" x14ac:dyDescent="0.15">
      <c r="A164" s="187">
        <v>20126</v>
      </c>
      <c r="B164" s="109" t="s">
        <v>155</v>
      </c>
      <c r="C164" s="213">
        <v>1331</v>
      </c>
      <c r="D164" s="213">
        <v>0</v>
      </c>
    </row>
    <row r="165" spans="1:4" s="101" customFormat="1" ht="15.0" customHeight="1" x14ac:dyDescent="0.15">
      <c r="A165" s="187">
        <v>2012601</v>
      </c>
      <c r="B165" s="111" t="s">
        <v>57</v>
      </c>
      <c r="C165" s="213">
        <v>1056</v>
      </c>
      <c r="D165" s="213">
        <v>0</v>
      </c>
    </row>
    <row r="166" spans="1:4" s="101" customFormat="1" ht="15.0" customHeight="1" x14ac:dyDescent="0.15">
      <c r="A166" s="187">
        <v>2012602</v>
      </c>
      <c r="B166" s="111" t="s">
        <v>58</v>
      </c>
      <c r="C166" s="213">
        <v>131</v>
      </c>
      <c r="D166" s="213">
        <v>0</v>
      </c>
    </row>
    <row r="167" spans="1:4" s="101" customFormat="1" ht="15.0" customHeight="1" x14ac:dyDescent="0.15">
      <c r="A167" s="187">
        <v>2012603</v>
      </c>
      <c r="B167" s="111" t="s">
        <v>59</v>
      </c>
      <c r="C167" s="213">
        <v>0</v>
      </c>
      <c r="D167" s="213">
        <v>0</v>
      </c>
    </row>
    <row r="168" spans="1:4" s="101" customFormat="1" ht="15.0" customHeight="1" x14ac:dyDescent="0.15">
      <c r="A168" s="187">
        <v>2012604</v>
      </c>
      <c r="B168" s="111" t="s">
        <v>156</v>
      </c>
      <c r="C168" s="213">
        <v>114</v>
      </c>
      <c r="D168" s="213">
        <v>0</v>
      </c>
    </row>
    <row r="169" spans="1:4" s="101" customFormat="1" ht="15.0" customHeight="1" x14ac:dyDescent="0.15">
      <c r="A169" s="187">
        <v>2012699</v>
      </c>
      <c r="B169" s="111" t="s">
        <v>157</v>
      </c>
      <c r="C169" s="213">
        <v>30</v>
      </c>
      <c r="D169" s="213">
        <v>0</v>
      </c>
    </row>
    <row r="170" spans="1:4" s="101" customFormat="1" ht="15.0" customHeight="1" x14ac:dyDescent="0.15">
      <c r="A170" s="187">
        <v>20128</v>
      </c>
      <c r="B170" s="109" t="s">
        <v>158</v>
      </c>
      <c r="C170" s="213">
        <v>357</v>
      </c>
      <c r="D170" s="213">
        <v>0</v>
      </c>
    </row>
    <row r="171" spans="1:4" s="101" customFormat="1" ht="15.0" customHeight="1" x14ac:dyDescent="0.15">
      <c r="A171" s="187">
        <v>2012801</v>
      </c>
      <c r="B171" s="111" t="s">
        <v>57</v>
      </c>
      <c r="C171" s="213">
        <v>231</v>
      </c>
      <c r="D171" s="213">
        <v>0</v>
      </c>
    </row>
    <row r="172" spans="1:4" s="102" customFormat="1" ht="15.0" customHeight="1" x14ac:dyDescent="0.15">
      <c r="A172" s="187">
        <v>2012802</v>
      </c>
      <c r="B172" s="111" t="s">
        <v>58</v>
      </c>
      <c r="C172" s="213">
        <v>120</v>
      </c>
      <c r="D172" s="213">
        <v>0</v>
      </c>
    </row>
    <row r="173" spans="1:4" s="101" customFormat="1" ht="15.0" customHeight="1" x14ac:dyDescent="0.15">
      <c r="A173" s="187">
        <v>2012803</v>
      </c>
      <c r="B173" s="111" t="s">
        <v>59</v>
      </c>
      <c r="C173" s="213">
        <v>0</v>
      </c>
      <c r="D173" s="213">
        <v>0</v>
      </c>
    </row>
    <row r="174" spans="1:4" s="101" customFormat="1" ht="15.0" customHeight="1" x14ac:dyDescent="0.15">
      <c r="A174" s="187">
        <v>2012804</v>
      </c>
      <c r="B174" s="111" t="s">
        <v>71</v>
      </c>
      <c r="C174" s="213">
        <v>0</v>
      </c>
      <c r="D174" s="213">
        <v>0</v>
      </c>
    </row>
    <row r="175" spans="1:4" s="101" customFormat="1" ht="15.0" customHeight="1" x14ac:dyDescent="0.15">
      <c r="A175" s="187">
        <v>2012850</v>
      </c>
      <c r="B175" s="111" t="s">
        <v>66</v>
      </c>
      <c r="C175" s="213">
        <v>0</v>
      </c>
      <c r="D175" s="213">
        <v>0</v>
      </c>
    </row>
    <row r="176" spans="1:4" s="101" customFormat="1" ht="15.0" customHeight="1" x14ac:dyDescent="0.15">
      <c r="A176" s="187">
        <v>2012899</v>
      </c>
      <c r="B176" s="111" t="s">
        <v>159</v>
      </c>
      <c r="C176" s="213">
        <v>6</v>
      </c>
      <c r="D176" s="213">
        <v>0</v>
      </c>
    </row>
    <row r="177" spans="1:4" s="101" customFormat="1" ht="15.0" customHeight="1" x14ac:dyDescent="0.15">
      <c r="A177" s="187">
        <v>20129</v>
      </c>
      <c r="B177" s="109" t="s">
        <v>160</v>
      </c>
      <c r="C177" s="213">
        <v>3890</v>
      </c>
      <c r="D177" s="213">
        <v>35</v>
      </c>
    </row>
    <row r="178" spans="1:4" s="101" customFormat="1" ht="15.0" customHeight="1" x14ac:dyDescent="0.15">
      <c r="A178" s="187">
        <v>2012901</v>
      </c>
      <c r="B178" s="111" t="s">
        <v>57</v>
      </c>
      <c r="C178" s="213">
        <v>2268</v>
      </c>
      <c r="D178" s="213">
        <v>0</v>
      </c>
    </row>
    <row r="179" spans="1:4" s="102" customFormat="1" ht="15.0" customHeight="1" x14ac:dyDescent="0.15">
      <c r="A179" s="187">
        <v>2012902</v>
      </c>
      <c r="B179" s="111" t="s">
        <v>58</v>
      </c>
      <c r="C179" s="213">
        <v>609</v>
      </c>
      <c r="D179" s="213">
        <v>0</v>
      </c>
    </row>
    <row r="180" spans="1:4" s="101" customFormat="1" ht="15.0" customHeight="1" x14ac:dyDescent="0.15">
      <c r="A180" s="187">
        <v>2012903</v>
      </c>
      <c r="B180" s="111" t="s">
        <v>59</v>
      </c>
      <c r="C180" s="213">
        <v>0</v>
      </c>
      <c r="D180" s="213">
        <v>0</v>
      </c>
    </row>
    <row r="181" spans="1:4" s="101" customFormat="1" ht="15.0" customHeight="1" x14ac:dyDescent="0.15">
      <c r="A181" s="187">
        <v>2012906</v>
      </c>
      <c r="B181" s="111" t="s">
        <v>161</v>
      </c>
      <c r="C181" s="213">
        <v>138</v>
      </c>
      <c r="D181" s="213">
        <v>0</v>
      </c>
    </row>
    <row r="182" spans="1:4" s="101" customFormat="1" ht="15.0" customHeight="1" x14ac:dyDescent="0.15">
      <c r="A182" s="187">
        <v>2012950</v>
      </c>
      <c r="B182" s="111" t="s">
        <v>66</v>
      </c>
      <c r="C182" s="213">
        <v>533</v>
      </c>
      <c r="D182" s="213">
        <v>0</v>
      </c>
    </row>
    <row r="183" spans="1:4" s="101" customFormat="1" ht="15.0" customHeight="1" x14ac:dyDescent="0.15">
      <c r="A183" s="187">
        <v>2012999</v>
      </c>
      <c r="B183" s="111" t="s">
        <v>162</v>
      </c>
      <c r="C183" s="213">
        <v>342</v>
      </c>
      <c r="D183" s="213">
        <v>35</v>
      </c>
    </row>
    <row r="184" spans="1:4" s="101" customFormat="1" ht="15.0" customHeight="1" x14ac:dyDescent="0.15">
      <c r="A184" s="187">
        <v>20131</v>
      </c>
      <c r="B184" s="109" t="s">
        <v>163</v>
      </c>
      <c r="C184" s="213">
        <v>11578</v>
      </c>
      <c r="D184" s="213">
        <v>0</v>
      </c>
    </row>
    <row r="185" spans="1:4" s="101" customFormat="1" ht="15.0" customHeight="1" x14ac:dyDescent="0.15">
      <c r="A185" s="187">
        <v>2013101</v>
      </c>
      <c r="B185" s="111" t="s">
        <v>57</v>
      </c>
      <c r="C185" s="213">
        <v>8670</v>
      </c>
      <c r="D185" s="213">
        <v>0</v>
      </c>
    </row>
    <row r="186" spans="1:4" s="102" customFormat="1" ht="15.0" customHeight="1" x14ac:dyDescent="0.15">
      <c r="A186" s="187">
        <v>2013102</v>
      </c>
      <c r="B186" s="111" t="s">
        <v>58</v>
      </c>
      <c r="C186" s="213">
        <v>1475</v>
      </c>
      <c r="D186" s="213">
        <v>0</v>
      </c>
    </row>
    <row r="187" spans="1:4" s="101" customFormat="1" ht="15.0" customHeight="1" x14ac:dyDescent="0.15">
      <c r="A187" s="187">
        <v>2013103</v>
      </c>
      <c r="B187" s="111" t="s">
        <v>59</v>
      </c>
      <c r="C187" s="213">
        <v>0</v>
      </c>
      <c r="D187" s="213">
        <v>0</v>
      </c>
    </row>
    <row r="188" spans="1:4" s="101" customFormat="1" ht="15.0" customHeight="1" x14ac:dyDescent="0.15">
      <c r="A188" s="187">
        <v>2013105</v>
      </c>
      <c r="B188" s="111" t="s">
        <v>164</v>
      </c>
      <c r="C188" s="213">
        <v>36</v>
      </c>
      <c r="D188" s="213">
        <v>0</v>
      </c>
    </row>
    <row r="189" spans="1:4" s="101" customFormat="1" ht="15.0" customHeight="1" x14ac:dyDescent="0.15">
      <c r="A189" s="187">
        <v>2013150</v>
      </c>
      <c r="B189" s="111" t="s">
        <v>66</v>
      </c>
      <c r="C189" s="213">
        <v>1012</v>
      </c>
      <c r="D189" s="213">
        <v>0</v>
      </c>
    </row>
    <row r="190" spans="1:4" s="101" customFormat="1" ht="15.0" customHeight="1" x14ac:dyDescent="0.15">
      <c r="A190" s="187">
        <v>2013199</v>
      </c>
      <c r="B190" s="111" t="s">
        <v>165</v>
      </c>
      <c r="C190" s="213">
        <v>385</v>
      </c>
      <c r="D190" s="213">
        <v>0</v>
      </c>
    </row>
    <row r="191" spans="1:4" s="101" customFormat="1" ht="15.0" customHeight="1" x14ac:dyDescent="0.15">
      <c r="A191" s="187">
        <v>20132</v>
      </c>
      <c r="B191" s="109" t="s">
        <v>166</v>
      </c>
      <c r="C191" s="213">
        <v>5711</v>
      </c>
      <c r="D191" s="213">
        <v>0</v>
      </c>
    </row>
    <row r="192" spans="1:4" s="101" customFormat="1" ht="15.0" customHeight="1" x14ac:dyDescent="0.15">
      <c r="A192" s="187">
        <v>2013201</v>
      </c>
      <c r="B192" s="111" t="s">
        <v>57</v>
      </c>
      <c r="C192" s="213">
        <v>2881</v>
      </c>
      <c r="D192" s="213">
        <v>0</v>
      </c>
    </row>
    <row r="193" spans="1:4" s="101" customFormat="1" ht="15.0" customHeight="1" x14ac:dyDescent="0.15">
      <c r="A193" s="187">
        <v>2013202</v>
      </c>
      <c r="B193" s="111" t="s">
        <v>58</v>
      </c>
      <c r="C193" s="213">
        <v>1744</v>
      </c>
      <c r="D193" s="213">
        <v>0</v>
      </c>
    </row>
    <row r="194" spans="1:4" s="101" customFormat="1" ht="15.0" customHeight="1" x14ac:dyDescent="0.15">
      <c r="A194" s="187">
        <v>2013203</v>
      </c>
      <c r="B194" s="111" t="s">
        <v>59</v>
      </c>
      <c r="C194" s="213">
        <v>0</v>
      </c>
      <c r="D194" s="213">
        <v>0</v>
      </c>
    </row>
    <row r="195" spans="1:4" s="102" customFormat="1" ht="15.0" customHeight="1" x14ac:dyDescent="0.15">
      <c r="A195" s="187">
        <v>2013204</v>
      </c>
      <c r="B195" s="111" t="s">
        <v>167</v>
      </c>
      <c r="C195" s="213">
        <v>0</v>
      </c>
      <c r="D195" s="213">
        <v>0</v>
      </c>
    </row>
    <row r="196" spans="1:4" s="101" customFormat="1" ht="15.0" customHeight="1" x14ac:dyDescent="0.15">
      <c r="A196" s="187">
        <v>2013250</v>
      </c>
      <c r="B196" s="111" t="s">
        <v>66</v>
      </c>
      <c r="C196" s="213">
        <v>377</v>
      </c>
      <c r="D196" s="213">
        <v>0</v>
      </c>
    </row>
    <row r="197" spans="1:4" s="101" customFormat="1" ht="15.0" customHeight="1" x14ac:dyDescent="0.15">
      <c r="A197" s="187">
        <v>2013299</v>
      </c>
      <c r="B197" s="111" t="s">
        <v>168</v>
      </c>
      <c r="C197" s="213">
        <v>709</v>
      </c>
      <c r="D197" s="213">
        <v>0</v>
      </c>
    </row>
    <row r="198" spans="1:4" s="101" customFormat="1" ht="15.0" customHeight="1" x14ac:dyDescent="0.15">
      <c r="A198" s="187">
        <v>20133</v>
      </c>
      <c r="B198" s="109" t="s">
        <v>169</v>
      </c>
      <c r="C198" s="213">
        <v>3838</v>
      </c>
      <c r="D198" s="213">
        <v>0</v>
      </c>
    </row>
    <row r="199" spans="1:4" s="101" customFormat="1" ht="15.0" customHeight="1" x14ac:dyDescent="0.15">
      <c r="A199" s="187">
        <v>2013301</v>
      </c>
      <c r="B199" s="111" t="s">
        <v>57</v>
      </c>
      <c r="C199" s="213">
        <v>1691</v>
      </c>
      <c r="D199" s="213">
        <v>0</v>
      </c>
    </row>
    <row r="200" spans="1:4" s="101" customFormat="1" ht="15.0" customHeight="1" x14ac:dyDescent="0.15">
      <c r="A200" s="187">
        <v>2013302</v>
      </c>
      <c r="B200" s="111" t="s">
        <v>58</v>
      </c>
      <c r="C200" s="213">
        <v>1253</v>
      </c>
      <c r="D200" s="213">
        <v>0</v>
      </c>
    </row>
    <row r="201" spans="1:4" s="102" customFormat="1" ht="15.0" customHeight="1" x14ac:dyDescent="0.15">
      <c r="A201" s="187">
        <v>2013303</v>
      </c>
      <c r="B201" s="111" t="s">
        <v>59</v>
      </c>
      <c r="C201" s="213">
        <v>0</v>
      </c>
      <c r="D201" s="213">
        <v>0</v>
      </c>
    </row>
    <row r="202" spans="1:4" s="101" customFormat="1" ht="15.0" customHeight="1" x14ac:dyDescent="0.15">
      <c r="A202" s="187"/>
      <c r="B202" s="111" t="s">
        <v>170</v>
      </c>
      <c r="C202" s="213">
        <v>0</v>
      </c>
      <c r="D202" s="213">
        <v>0</v>
      </c>
    </row>
    <row r="203" spans="1:4" s="101" customFormat="1" ht="15.0" customHeight="1" x14ac:dyDescent="0.15">
      <c r="A203" s="187">
        <v>2013350</v>
      </c>
      <c r="B203" s="111" t="s">
        <v>66</v>
      </c>
      <c r="C203" s="213">
        <v>626</v>
      </c>
      <c r="D203" s="213">
        <v>0</v>
      </c>
    </row>
    <row r="204" spans="1:4" s="101" customFormat="1" ht="15.0" customHeight="1" x14ac:dyDescent="0.15">
      <c r="A204" s="187">
        <v>2013399</v>
      </c>
      <c r="B204" s="111" t="s">
        <v>171</v>
      </c>
      <c r="C204" s="213">
        <v>268</v>
      </c>
      <c r="D204" s="213">
        <v>0</v>
      </c>
    </row>
    <row r="205" spans="1:4" s="101" customFormat="1" ht="15.0" customHeight="1" x14ac:dyDescent="0.15">
      <c r="A205" s="187">
        <v>20134</v>
      </c>
      <c r="B205" s="109" t="s">
        <v>172</v>
      </c>
      <c r="C205" s="213">
        <v>2167</v>
      </c>
      <c r="D205" s="213">
        <v>0</v>
      </c>
    </row>
    <row r="206" spans="1:4" s="101" customFormat="1" ht="15.0" customHeight="1" x14ac:dyDescent="0.15">
      <c r="A206" s="187">
        <v>2013401</v>
      </c>
      <c r="B206" s="111" t="s">
        <v>57</v>
      </c>
      <c r="C206" s="213">
        <v>1862</v>
      </c>
      <c r="D206" s="213">
        <v>0</v>
      </c>
    </row>
    <row r="207" spans="1:4" s="101" customFormat="1" ht="15.0" customHeight="1" x14ac:dyDescent="0.15">
      <c r="A207" s="187">
        <v>2013402</v>
      </c>
      <c r="B207" s="111" t="s">
        <v>58</v>
      </c>
      <c r="C207" s="213">
        <v>157</v>
      </c>
      <c r="D207" s="213">
        <v>0</v>
      </c>
    </row>
    <row r="208" spans="1:4" s="102" customFormat="1" ht="15.0" customHeight="1" x14ac:dyDescent="0.15">
      <c r="A208" s="187">
        <v>2013403</v>
      </c>
      <c r="B208" s="111" t="s">
        <v>59</v>
      </c>
      <c r="C208" s="213">
        <v>0</v>
      </c>
      <c r="D208" s="213">
        <v>0</v>
      </c>
    </row>
    <row r="209" spans="1:4" s="101" customFormat="1" ht="15.0" customHeight="1" x14ac:dyDescent="0.15">
      <c r="A209" s="187">
        <v>2013404</v>
      </c>
      <c r="B209" s="111" t="s">
        <v>173</v>
      </c>
      <c r="C209" s="213">
        <v>7</v>
      </c>
      <c r="D209" s="213">
        <v>0</v>
      </c>
    </row>
    <row r="210" spans="1:4" s="101" customFormat="1" ht="15.0" customHeight="1" x14ac:dyDescent="0.15">
      <c r="A210" s="187">
        <v>2013405</v>
      </c>
      <c r="B210" s="111" t="s">
        <v>174</v>
      </c>
      <c r="C210" s="213">
        <v>4</v>
      </c>
      <c r="D210" s="213">
        <v>0</v>
      </c>
    </row>
    <row r="211" spans="1:4" s="101" customFormat="1" ht="15.0" customHeight="1" x14ac:dyDescent="0.15">
      <c r="A211" s="187">
        <v>2013450</v>
      </c>
      <c r="B211" s="111" t="s">
        <v>66</v>
      </c>
      <c r="C211" s="213">
        <v>123</v>
      </c>
      <c r="D211" s="213">
        <v>0</v>
      </c>
    </row>
    <row r="212" spans="1:4" s="101" customFormat="1" ht="15.0" customHeight="1" x14ac:dyDescent="0.15">
      <c r="A212" s="187">
        <v>2013499</v>
      </c>
      <c r="B212" s="111" t="s">
        <v>175</v>
      </c>
      <c r="C212" s="213">
        <v>14</v>
      </c>
      <c r="D212" s="213">
        <v>0</v>
      </c>
    </row>
    <row r="213" spans="1:4" s="101" customFormat="1" ht="15.0" customHeight="1" x14ac:dyDescent="0.15">
      <c r="A213" s="187">
        <v>20135</v>
      </c>
      <c r="B213" s="109" t="s">
        <v>176</v>
      </c>
      <c r="C213" s="213">
        <v>0</v>
      </c>
      <c r="D213" s="213">
        <v>0</v>
      </c>
    </row>
    <row r="214" spans="1:4" s="101" customFormat="1" ht="15.0" customHeight="1" x14ac:dyDescent="0.15">
      <c r="A214" s="187">
        <v>2013501</v>
      </c>
      <c r="B214" s="111" t="s">
        <v>57</v>
      </c>
      <c r="C214" s="213">
        <v>0</v>
      </c>
      <c r="D214" s="213">
        <v>0</v>
      </c>
    </row>
    <row r="215" spans="1:4" s="101" customFormat="1" ht="15.0" customHeight="1" x14ac:dyDescent="0.15">
      <c r="A215" s="187">
        <v>2013502</v>
      </c>
      <c r="B215" s="111" t="s">
        <v>58</v>
      </c>
      <c r="C215" s="213">
        <v>0</v>
      </c>
      <c r="D215" s="213">
        <v>0</v>
      </c>
    </row>
    <row r="216" spans="1:4" s="102" customFormat="1" ht="15.0" customHeight="1" x14ac:dyDescent="0.15">
      <c r="A216" s="187">
        <v>2013503</v>
      </c>
      <c r="B216" s="111" t="s">
        <v>59</v>
      </c>
      <c r="C216" s="213">
        <v>0</v>
      </c>
      <c r="D216" s="213">
        <v>0</v>
      </c>
    </row>
    <row r="217" spans="1:4" s="101" customFormat="1" ht="15.0" customHeight="1" x14ac:dyDescent="0.15">
      <c r="A217" s="187">
        <v>2013550</v>
      </c>
      <c r="B217" s="111" t="s">
        <v>66</v>
      </c>
      <c r="C217" s="213">
        <v>0</v>
      </c>
      <c r="D217" s="213">
        <v>0</v>
      </c>
    </row>
    <row r="218" spans="1:4" s="101" customFormat="1" ht="15.0" customHeight="1" x14ac:dyDescent="0.15">
      <c r="A218" s="187">
        <v>2013599</v>
      </c>
      <c r="B218" s="111" t="s">
        <v>177</v>
      </c>
      <c r="C218" s="213">
        <v>0</v>
      </c>
      <c r="D218" s="213">
        <v>0</v>
      </c>
    </row>
    <row r="219" spans="1:4" s="101" customFormat="1" ht="15.0" customHeight="1" x14ac:dyDescent="0.15">
      <c r="A219" s="187">
        <v>20136</v>
      </c>
      <c r="B219" s="109" t="s">
        <v>178</v>
      </c>
      <c r="C219" s="213">
        <v>965</v>
      </c>
      <c r="D219" s="213">
        <v>0</v>
      </c>
    </row>
    <row r="220" spans="1:4" s="101" customFormat="1" ht="15.0" customHeight="1" x14ac:dyDescent="0.15">
      <c r="A220" s="187">
        <v>2013601</v>
      </c>
      <c r="B220" s="111" t="s">
        <v>57</v>
      </c>
      <c r="C220" s="213">
        <v>464</v>
      </c>
      <c r="D220" s="213">
        <v>0</v>
      </c>
    </row>
    <row r="221" spans="1:4" s="101" customFormat="1" ht="15.0" customHeight="1" x14ac:dyDescent="0.15">
      <c r="A221" s="187">
        <v>2013602</v>
      </c>
      <c r="B221" s="111" t="s">
        <v>58</v>
      </c>
      <c r="C221" s="213">
        <v>344</v>
      </c>
      <c r="D221" s="213">
        <v>0</v>
      </c>
    </row>
    <row r="222" spans="1:4" s="101" customFormat="1" ht="15.0" customHeight="1" x14ac:dyDescent="0.15">
      <c r="A222" s="187">
        <v>2013603</v>
      </c>
      <c r="B222" s="111" t="s">
        <v>59</v>
      </c>
      <c r="C222" s="213">
        <v>0</v>
      </c>
      <c r="D222" s="213">
        <v>0</v>
      </c>
    </row>
    <row r="223" spans="1:4" s="102" customFormat="1" ht="15.0" customHeight="1" x14ac:dyDescent="0.15">
      <c r="A223" s="187">
        <v>2013650</v>
      </c>
      <c r="B223" s="111" t="s">
        <v>66</v>
      </c>
      <c r="C223" s="213">
        <v>111</v>
      </c>
      <c r="D223" s="213">
        <v>0</v>
      </c>
    </row>
    <row r="224" spans="1:4" s="101" customFormat="1" ht="15.0" customHeight="1" x14ac:dyDescent="0.15">
      <c r="A224" s="187">
        <v>2013699</v>
      </c>
      <c r="B224" s="111" t="s">
        <v>179</v>
      </c>
      <c r="C224" s="213">
        <v>46</v>
      </c>
      <c r="D224" s="213">
        <v>0</v>
      </c>
    </row>
    <row r="225" spans="1:4" s="101" customFormat="1" ht="15.0" customHeight="1" x14ac:dyDescent="0.15">
      <c r="A225" s="187">
        <v>20137</v>
      </c>
      <c r="B225" s="109" t="s">
        <v>180</v>
      </c>
      <c r="C225" s="213">
        <v>382</v>
      </c>
      <c r="D225" s="213">
        <v>0</v>
      </c>
    </row>
    <row r="226" spans="1:4" s="101" customFormat="1" ht="15.0" customHeight="1" x14ac:dyDescent="0.15">
      <c r="A226" s="187">
        <v>2013701</v>
      </c>
      <c r="B226" s="111" t="s">
        <v>57</v>
      </c>
      <c r="C226" s="213">
        <v>151</v>
      </c>
      <c r="D226" s="213">
        <v>0</v>
      </c>
    </row>
    <row r="227" spans="1:4" s="101" customFormat="1" ht="15.0" customHeight="1" x14ac:dyDescent="0.15">
      <c r="A227" s="187">
        <v>2013702</v>
      </c>
      <c r="B227" s="111" t="s">
        <v>58</v>
      </c>
      <c r="C227" s="213">
        <v>190</v>
      </c>
      <c r="D227" s="213">
        <v>0</v>
      </c>
    </row>
    <row r="228" spans="1:4" s="101" customFormat="1" ht="15.0" customHeight="1" x14ac:dyDescent="0.15">
      <c r="A228" s="187">
        <v>2013703</v>
      </c>
      <c r="B228" s="111" t="s">
        <v>59</v>
      </c>
      <c r="C228" s="213">
        <v>0</v>
      </c>
      <c r="D228" s="213">
        <v>0</v>
      </c>
    </row>
    <row r="229" spans="1:4" s="102" customFormat="1" ht="15.0" customHeight="1" x14ac:dyDescent="0.15">
      <c r="A229" s="187"/>
      <c r="B229" s="111" t="s">
        <v>181</v>
      </c>
      <c r="C229" s="213">
        <v>0</v>
      </c>
      <c r="D229" s="213">
        <v>0</v>
      </c>
    </row>
    <row r="230" spans="1:4" s="101" customFormat="1" ht="15.0" customHeight="1" x14ac:dyDescent="0.15">
      <c r="A230" s="187">
        <v>2013750</v>
      </c>
      <c r="B230" s="111" t="s">
        <v>66</v>
      </c>
      <c r="C230" s="213">
        <v>41</v>
      </c>
      <c r="D230" s="213">
        <v>0</v>
      </c>
    </row>
    <row r="231" spans="1:4" s="101" customFormat="1" ht="15.0" customHeight="1" x14ac:dyDescent="0.15">
      <c r="A231" s="187">
        <v>2013799</v>
      </c>
      <c r="B231" s="111" t="s">
        <v>182</v>
      </c>
      <c r="C231" s="213">
        <v>0</v>
      </c>
      <c r="D231" s="213">
        <v>0</v>
      </c>
    </row>
    <row r="232" spans="1:4" s="101" customFormat="1" ht="15.0" customHeight="1" x14ac:dyDescent="0.15">
      <c r="A232" s="187">
        <v>20138</v>
      </c>
      <c r="B232" s="109" t="s">
        <v>183</v>
      </c>
      <c r="C232" s="213">
        <v>12237</v>
      </c>
      <c r="D232" s="213">
        <v>0</v>
      </c>
    </row>
    <row r="233" spans="1:4" s="101" customFormat="1" ht="15.0" customHeight="1" x14ac:dyDescent="0.15">
      <c r="A233" s="187">
        <v>2013801</v>
      </c>
      <c r="B233" s="111" t="s">
        <v>57</v>
      </c>
      <c r="C233" s="213">
        <v>9181</v>
      </c>
      <c r="D233" s="213">
        <v>0</v>
      </c>
    </row>
    <row r="234" spans="1:4" s="101" customFormat="1" ht="15.0" customHeight="1" x14ac:dyDescent="0.15">
      <c r="A234" s="187">
        <v>2013802</v>
      </c>
      <c r="B234" s="111" t="s">
        <v>58</v>
      </c>
      <c r="C234" s="213">
        <v>254</v>
      </c>
      <c r="D234" s="213">
        <v>0</v>
      </c>
    </row>
    <row r="235" spans="1:4" s="102" customFormat="1" ht="15.0" customHeight="1" x14ac:dyDescent="0.15">
      <c r="A235" s="187">
        <v>2013803</v>
      </c>
      <c r="B235" s="111" t="s">
        <v>59</v>
      </c>
      <c r="C235" s="213">
        <v>0</v>
      </c>
      <c r="D235" s="213">
        <v>0</v>
      </c>
    </row>
    <row r="236" spans="1:4" s="101" customFormat="1" ht="15.0" customHeight="1" x14ac:dyDescent="0.15">
      <c r="A236" s="187">
        <v>2013804</v>
      </c>
      <c r="B236" s="111" t="s">
        <v>184</v>
      </c>
      <c r="C236" s="213">
        <v>0</v>
      </c>
      <c r="D236" s="213">
        <v>0</v>
      </c>
    </row>
    <row r="237" spans="1:4" s="101" customFormat="1" ht="15.0" customHeight="1" x14ac:dyDescent="0.15">
      <c r="A237" s="187">
        <v>2013805</v>
      </c>
      <c r="B237" s="111" t="s">
        <v>185</v>
      </c>
      <c r="C237" s="213">
        <v>29</v>
      </c>
      <c r="D237" s="213">
        <v>0</v>
      </c>
    </row>
    <row r="238" spans="1:4" s="101" customFormat="1" ht="15.0" customHeight="1" x14ac:dyDescent="0.15">
      <c r="A238" s="187">
        <v>2013806</v>
      </c>
      <c r="B238" s="111" t="s">
        <v>186</v>
      </c>
      <c r="C238" s="213">
        <v>14</v>
      </c>
      <c r="D238" s="213">
        <v>0</v>
      </c>
    </row>
    <row r="239" spans="1:4" s="101" customFormat="1" ht="15.0" customHeight="1" x14ac:dyDescent="0.15">
      <c r="A239" s="187">
        <v>2013807</v>
      </c>
      <c r="B239" s="111" t="s">
        <v>187</v>
      </c>
      <c r="C239" s="213">
        <v>0</v>
      </c>
      <c r="D239" s="213">
        <v>0</v>
      </c>
    </row>
    <row r="240" spans="1:4" s="101" customFormat="1" ht="15.0" customHeight="1" x14ac:dyDescent="0.15">
      <c r="A240" s="187">
        <v>2013808</v>
      </c>
      <c r="B240" s="111" t="s">
        <v>99</v>
      </c>
      <c r="C240" s="213">
        <v>0</v>
      </c>
      <c r="D240" s="213">
        <v>0</v>
      </c>
    </row>
    <row r="241" spans="1:4" s="102" customFormat="1" ht="15.0" customHeight="1" x14ac:dyDescent="0.15">
      <c r="A241" s="187">
        <v>2013811</v>
      </c>
      <c r="B241" s="111" t="s">
        <v>188</v>
      </c>
      <c r="C241" s="213">
        <v>0</v>
      </c>
      <c r="D241" s="213">
        <v>0</v>
      </c>
    </row>
    <row r="242" spans="1:4" s="101" customFormat="1" ht="15.0" customHeight="1" x14ac:dyDescent="0.15">
      <c r="A242" s="187">
        <v>2013812</v>
      </c>
      <c r="B242" s="111" t="s">
        <v>189</v>
      </c>
      <c r="C242" s="213">
        <v>0</v>
      </c>
      <c r="D242" s="213">
        <v>0</v>
      </c>
    </row>
    <row r="243" spans="1:4" s="101" customFormat="1" ht="15.0" customHeight="1" x14ac:dyDescent="0.15">
      <c r="A243" s="187">
        <v>2013813</v>
      </c>
      <c r="B243" s="111" t="s">
        <v>190</v>
      </c>
      <c r="C243" s="213">
        <v>45</v>
      </c>
      <c r="D243" s="213">
        <v>0</v>
      </c>
    </row>
    <row r="244" spans="1:4" s="101" customFormat="1" ht="15.0" customHeight="1" x14ac:dyDescent="0.15">
      <c r="A244" s="187">
        <v>2013814</v>
      </c>
      <c r="B244" s="111" t="s">
        <v>191</v>
      </c>
      <c r="C244" s="213">
        <v>130</v>
      </c>
      <c r="D244" s="213">
        <v>0</v>
      </c>
    </row>
    <row r="245" spans="1:4" s="101" customFormat="1" ht="15.0" customHeight="1" x14ac:dyDescent="0.15">
      <c r="A245" s="187">
        <v>2013850</v>
      </c>
      <c r="B245" s="111" t="s">
        <v>66</v>
      </c>
      <c r="C245" s="213">
        <v>2438</v>
      </c>
      <c r="D245" s="213">
        <v>0</v>
      </c>
    </row>
    <row r="246" spans="1:4" s="101" customFormat="1" ht="15.0" customHeight="1" x14ac:dyDescent="0.15">
      <c r="A246" s="187">
        <v>2013899</v>
      </c>
      <c r="B246" s="111" t="s">
        <v>192</v>
      </c>
      <c r="C246" s="213">
        <v>146</v>
      </c>
      <c r="D246" s="213">
        <v>0</v>
      </c>
    </row>
    <row r="247" spans="1:4" s="102" customFormat="1" ht="15.0" customHeight="1" x14ac:dyDescent="0.15">
      <c r="A247" s="187">
        <v>20199</v>
      </c>
      <c r="B247" s="109" t="s">
        <v>193</v>
      </c>
      <c r="C247" s="213">
        <v>3929</v>
      </c>
      <c r="D247" s="213">
        <v>0</v>
      </c>
    </row>
    <row r="248" spans="1:4" s="101" customFormat="1" ht="15.0" customHeight="1" x14ac:dyDescent="0.15">
      <c r="A248" s="187">
        <v>2019901</v>
      </c>
      <c r="B248" s="111" t="s">
        <v>194</v>
      </c>
      <c r="C248" s="213">
        <v>0</v>
      </c>
      <c r="D248" s="213">
        <v>0</v>
      </c>
    </row>
    <row r="249" spans="1:4" s="101" customFormat="1" ht="15.0" customHeight="1" x14ac:dyDescent="0.15">
      <c r="A249" s="187">
        <v>2019999</v>
      </c>
      <c r="B249" s="111" t="s">
        <v>195</v>
      </c>
      <c r="C249" s="213">
        <v>3929</v>
      </c>
      <c r="D249" s="213">
        <v>0</v>
      </c>
    </row>
    <row r="250" spans="1:4" s="101" customFormat="1" ht="15.0" customHeight="1" x14ac:dyDescent="0.15">
      <c r="A250" s="187">
        <v>202</v>
      </c>
      <c r="B250" s="109" t="s">
        <v>196</v>
      </c>
      <c r="C250" s="213">
        <v>0</v>
      </c>
      <c r="D250" s="213">
        <v>0</v>
      </c>
    </row>
    <row r="251" spans="1:4" s="101" customFormat="1" ht="15.0" customHeight="1" x14ac:dyDescent="0.15">
      <c r="A251" s="187">
        <v>20201</v>
      </c>
      <c r="B251" s="109" t="s">
        <v>197</v>
      </c>
      <c r="C251" s="213">
        <v>0</v>
      </c>
      <c r="D251" s="213">
        <v>0</v>
      </c>
    </row>
    <row r="252" spans="1:4" s="101" customFormat="1" ht="15.0" customHeight="1" x14ac:dyDescent="0.15">
      <c r="A252" s="187">
        <v>2020102</v>
      </c>
      <c r="B252" s="111" t="s">
        <v>58</v>
      </c>
      <c r="C252" s="213">
        <v>0</v>
      </c>
      <c r="D252" s="213">
        <v>0</v>
      </c>
    </row>
    <row r="253" spans="1:4" s="102" customFormat="1" ht="15.0" customHeight="1" x14ac:dyDescent="0.15">
      <c r="A253" s="187">
        <v>203</v>
      </c>
      <c r="B253" s="109" t="s">
        <v>198</v>
      </c>
      <c r="C253" s="213">
        <v>0</v>
      </c>
      <c r="D253" s="213">
        <v>0</v>
      </c>
    </row>
    <row r="254" spans="1:4" s="101" customFormat="1" ht="15.0" customHeight="1" x14ac:dyDescent="0.15">
      <c r="A254" s="187">
        <v>20306</v>
      </c>
      <c r="B254" s="109" t="s">
        <v>199</v>
      </c>
      <c r="C254" s="213">
        <v>0</v>
      </c>
      <c r="D254" s="213">
        <v>0</v>
      </c>
    </row>
    <row r="255" spans="1:4" s="101" customFormat="1" ht="15.0" customHeight="1" x14ac:dyDescent="0.15">
      <c r="A255" s="187">
        <v>2030601</v>
      </c>
      <c r="B255" s="111" t="s">
        <v>200</v>
      </c>
      <c r="C255" s="213">
        <v>0</v>
      </c>
      <c r="D255" s="213">
        <v>0</v>
      </c>
    </row>
    <row r="256" spans="1:4" s="102" customFormat="1" ht="15.0" customHeight="1" x14ac:dyDescent="0.15">
      <c r="A256" s="187">
        <v>2030602</v>
      </c>
      <c r="B256" s="111" t="s">
        <v>201</v>
      </c>
      <c r="C256" s="213">
        <v>0</v>
      </c>
      <c r="D256" s="213">
        <v>0</v>
      </c>
    </row>
    <row r="257" spans="1:4" s="102" customFormat="1" ht="15.0" customHeight="1" x14ac:dyDescent="0.15">
      <c r="A257" s="187">
        <v>2030603</v>
      </c>
      <c r="B257" s="111" t="s">
        <v>202</v>
      </c>
      <c r="C257" s="213">
        <v>0</v>
      </c>
      <c r="D257" s="213">
        <v>0</v>
      </c>
    </row>
    <row r="258" spans="1:4" s="101" customFormat="1" ht="15.0" customHeight="1" x14ac:dyDescent="0.15">
      <c r="A258" s="187">
        <v>2030604</v>
      </c>
      <c r="B258" s="111" t="s">
        <v>203</v>
      </c>
      <c r="C258" s="213">
        <v>0</v>
      </c>
      <c r="D258" s="213">
        <v>0</v>
      </c>
    </row>
    <row r="259" spans="1:4" s="101" customFormat="1" ht="15.0" customHeight="1" x14ac:dyDescent="0.15">
      <c r="A259" s="187">
        <v>2030605</v>
      </c>
      <c r="B259" s="111" t="s">
        <v>204</v>
      </c>
      <c r="C259" s="213">
        <v>0</v>
      </c>
      <c r="D259" s="213">
        <v>0</v>
      </c>
    </row>
    <row r="260" spans="1:4" s="101" customFormat="1" ht="15.0" customHeight="1" x14ac:dyDescent="0.15">
      <c r="A260" s="187">
        <v>2030606</v>
      </c>
      <c r="B260" s="111" t="s">
        <v>205</v>
      </c>
      <c r="C260" s="213">
        <v>0</v>
      </c>
      <c r="D260" s="213">
        <v>0</v>
      </c>
    </row>
    <row r="261" spans="1:4" s="101" customFormat="1" ht="15.0" customHeight="1" x14ac:dyDescent="0.15">
      <c r="A261" s="187">
        <v>2030607</v>
      </c>
      <c r="B261" s="111" t="s">
        <v>206</v>
      </c>
      <c r="C261" s="213">
        <v>0</v>
      </c>
      <c r="D261" s="213">
        <v>0</v>
      </c>
    </row>
    <row r="262" spans="1:4" s="101" customFormat="1" ht="15.0" customHeight="1" x14ac:dyDescent="0.15">
      <c r="A262" s="187">
        <v>2030608</v>
      </c>
      <c r="B262" s="111" t="s">
        <v>207</v>
      </c>
      <c r="C262" s="213">
        <v>0</v>
      </c>
      <c r="D262" s="213">
        <v>0</v>
      </c>
    </row>
    <row r="263" spans="1:4" s="101" customFormat="1" ht="15.0" customHeight="1" x14ac:dyDescent="0.15">
      <c r="A263" s="187">
        <v>2030699</v>
      </c>
      <c r="B263" s="111" t="s">
        <v>208</v>
      </c>
      <c r="C263" s="213">
        <v>0</v>
      </c>
      <c r="D263" s="213">
        <v>0</v>
      </c>
    </row>
    <row r="264" spans="1:4" s="102" customFormat="1" ht="15.0" customHeight="1" x14ac:dyDescent="0.15">
      <c r="A264" s="187">
        <v>20399</v>
      </c>
      <c r="B264" s="109" t="s">
        <v>209</v>
      </c>
      <c r="C264" s="213">
        <v>0</v>
      </c>
      <c r="D264" s="213">
        <v>0</v>
      </c>
    </row>
    <row r="265" spans="1:4" s="101" customFormat="1" ht="15.0" customHeight="1" x14ac:dyDescent="0.15">
      <c r="A265" s="187">
        <v>204</v>
      </c>
      <c r="B265" s="109" t="s">
        <v>210</v>
      </c>
      <c r="C265" s="188">
        <f>93914+512</f>
        <v>94426</v>
      </c>
      <c r="D265" s="188">
        <v>157</v>
      </c>
    </row>
    <row r="266" spans="1:4" s="101" customFormat="1" ht="15.0" customHeight="1" x14ac:dyDescent="0.15">
      <c r="A266" s="187">
        <v>20401</v>
      </c>
      <c r="B266" s="109" t="s">
        <v>211</v>
      </c>
      <c r="C266" s="188">
        <v>184</v>
      </c>
      <c r="D266" s="188">
        <v>0</v>
      </c>
    </row>
    <row r="267" spans="1:4" s="102" customFormat="1" ht="15.0" customHeight="1" x14ac:dyDescent="0.15">
      <c r="A267" s="187">
        <v>2040101</v>
      </c>
      <c r="B267" s="111" t="s">
        <v>212</v>
      </c>
      <c r="C267" s="213">
        <v>54</v>
      </c>
      <c r="D267" s="213">
        <v>0</v>
      </c>
    </row>
    <row r="268" spans="1:4" s="101" customFormat="1" ht="15.0" customHeight="1" x14ac:dyDescent="0.15">
      <c r="A268" s="187">
        <v>2040199</v>
      </c>
      <c r="B268" s="111" t="s">
        <v>213</v>
      </c>
      <c r="C268" s="213">
        <v>130</v>
      </c>
      <c r="D268" s="213">
        <v>0</v>
      </c>
    </row>
    <row r="269" spans="1:4" s="101" customFormat="1" ht="15.0" customHeight="1" x14ac:dyDescent="0.15">
      <c r="A269" s="187">
        <v>20402</v>
      </c>
      <c r="B269" s="109" t="s">
        <v>214</v>
      </c>
      <c r="C269" s="188">
        <v>69097</v>
      </c>
      <c r="D269" s="188">
        <v>157</v>
      </c>
    </row>
    <row r="270" spans="1:4" s="101" customFormat="1" ht="15.0" customHeight="1" x14ac:dyDescent="0.15">
      <c r="A270" s="187">
        <v>2040201</v>
      </c>
      <c r="B270" s="111" t="s">
        <v>57</v>
      </c>
      <c r="C270" s="213">
        <v>53661</v>
      </c>
      <c r="D270" s="213">
        <v>0</v>
      </c>
    </row>
    <row r="271" spans="1:4" s="101" customFormat="1" ht="15.0" customHeight="1" x14ac:dyDescent="0.15">
      <c r="A271" s="187">
        <v>2040202</v>
      </c>
      <c r="B271" s="111" t="s">
        <v>58</v>
      </c>
      <c r="C271" s="213">
        <v>12341</v>
      </c>
      <c r="D271" s="213">
        <v>157</v>
      </c>
    </row>
    <row r="272" spans="1:4" s="101" customFormat="1" ht="15.0" customHeight="1" x14ac:dyDescent="0.15">
      <c r="A272" s="187">
        <v>2040203</v>
      </c>
      <c r="B272" s="111" t="s">
        <v>59</v>
      </c>
      <c r="C272" s="213">
        <v>0</v>
      </c>
      <c r="D272" s="213">
        <v>0</v>
      </c>
    </row>
    <row r="273" spans="1:4" s="101" customFormat="1" ht="15.0" customHeight="1" x14ac:dyDescent="0.15">
      <c r="A273" s="187">
        <v>2040219</v>
      </c>
      <c r="B273" s="111" t="s">
        <v>99</v>
      </c>
      <c r="C273" s="213">
        <v>519</v>
      </c>
      <c r="D273" s="213">
        <v>0</v>
      </c>
    </row>
    <row r="274" spans="1:4" s="102" customFormat="1" ht="15.0" customHeight="1" x14ac:dyDescent="0.15">
      <c r="A274" s="187">
        <v>2040220</v>
      </c>
      <c r="B274" s="111" t="s">
        <v>215</v>
      </c>
      <c r="C274" s="213">
        <v>2005</v>
      </c>
      <c r="D274" s="213">
        <v>0</v>
      </c>
    </row>
    <row r="275" spans="1:4" s="101" customFormat="1" ht="15.0" customHeight="1" x14ac:dyDescent="0.15">
      <c r="A275" s="187">
        <v>2040221</v>
      </c>
      <c r="B275" s="111" t="s">
        <v>216</v>
      </c>
      <c r="C275" s="213">
        <v>10</v>
      </c>
      <c r="D275" s="213">
        <v>0</v>
      </c>
    </row>
    <row r="276" spans="1:4" s="101" customFormat="1" ht="15.0" customHeight="1" x14ac:dyDescent="0.15">
      <c r="A276" s="187"/>
      <c r="B276" s="111" t="s">
        <v>217</v>
      </c>
      <c r="C276" s="213">
        <v>0</v>
      </c>
      <c r="D276" s="213">
        <v>0</v>
      </c>
    </row>
    <row r="277" spans="1:4" s="101" customFormat="1" ht="15.0" customHeight="1" x14ac:dyDescent="0.15">
      <c r="A277" s="187"/>
      <c r="B277" s="111" t="s">
        <v>218</v>
      </c>
      <c r="C277" s="213">
        <v>0</v>
      </c>
      <c r="D277" s="213">
        <v>0</v>
      </c>
    </row>
    <row r="278" spans="1:4" s="101" customFormat="1" ht="15.0" customHeight="1" x14ac:dyDescent="0.15">
      <c r="A278" s="187">
        <v>2040250</v>
      </c>
      <c r="B278" s="111" t="s">
        <v>66</v>
      </c>
      <c r="C278" s="213">
        <v>461</v>
      </c>
      <c r="D278" s="213">
        <v>0</v>
      </c>
    </row>
    <row r="279" spans="1:4" s="101" customFormat="1" ht="15.0" customHeight="1" x14ac:dyDescent="0.15">
      <c r="A279" s="187">
        <v>2040299</v>
      </c>
      <c r="B279" s="111" t="s">
        <v>219</v>
      </c>
      <c r="C279" s="213">
        <v>100</v>
      </c>
      <c r="D279" s="213">
        <v>0</v>
      </c>
    </row>
    <row r="280" spans="1:4" s="102" customFormat="1" ht="15.0" customHeight="1" x14ac:dyDescent="0.15">
      <c r="A280" s="187">
        <v>20403</v>
      </c>
      <c r="B280" s="109" t="s">
        <v>220</v>
      </c>
      <c r="C280" s="188">
        <v>0</v>
      </c>
      <c r="D280" s="188">
        <v>0</v>
      </c>
    </row>
    <row r="281" spans="1:4" s="101" customFormat="1" ht="15.0" customHeight="1" x14ac:dyDescent="0.15">
      <c r="A281" s="187">
        <v>2040301</v>
      </c>
      <c r="B281" s="111" t="s">
        <v>57</v>
      </c>
      <c r="C281" s="213">
        <v>0</v>
      </c>
      <c r="D281" s="213">
        <v>0</v>
      </c>
    </row>
    <row r="282" spans="1:4" s="101" customFormat="1" ht="15.0" customHeight="1" x14ac:dyDescent="0.15">
      <c r="A282" s="187">
        <v>2040302</v>
      </c>
      <c r="B282" s="111" t="s">
        <v>58</v>
      </c>
      <c r="C282" s="213">
        <v>0</v>
      </c>
      <c r="D282" s="213">
        <v>0</v>
      </c>
    </row>
    <row r="283" spans="1:4" s="101" customFormat="1" ht="15.0" customHeight="1" x14ac:dyDescent="0.15">
      <c r="A283" s="187">
        <v>2040303</v>
      </c>
      <c r="B283" s="111" t="s">
        <v>59</v>
      </c>
      <c r="C283" s="213">
        <v>0</v>
      </c>
      <c r="D283" s="213">
        <v>0</v>
      </c>
    </row>
    <row r="284" spans="1:4" s="102" customFormat="1" ht="15.0" customHeight="1" x14ac:dyDescent="0.15">
      <c r="A284" s="187">
        <v>2040304</v>
      </c>
      <c r="B284" s="111" t="s">
        <v>221</v>
      </c>
      <c r="C284" s="213">
        <v>0</v>
      </c>
      <c r="D284" s="213">
        <v>0</v>
      </c>
    </row>
    <row r="285" spans="1:4" s="101" customFormat="1" ht="15.0" customHeight="1" x14ac:dyDescent="0.15">
      <c r="A285" s="187">
        <v>2040350</v>
      </c>
      <c r="B285" s="111" t="s">
        <v>66</v>
      </c>
      <c r="C285" s="213">
        <v>0</v>
      </c>
      <c r="D285" s="213">
        <v>0</v>
      </c>
    </row>
    <row r="286" spans="1:4" s="101" customFormat="1" ht="15.0" customHeight="1" x14ac:dyDescent="0.15">
      <c r="A286" s="187">
        <v>2040399</v>
      </c>
      <c r="B286" s="111" t="s">
        <v>222</v>
      </c>
      <c r="C286" s="213">
        <v>0</v>
      </c>
      <c r="D286" s="213">
        <v>0</v>
      </c>
    </row>
    <row r="287" spans="1:4" s="101" customFormat="1" ht="15.0" customHeight="1" x14ac:dyDescent="0.15">
      <c r="A287" s="187">
        <v>20404</v>
      </c>
      <c r="B287" s="109" t="s">
        <v>223</v>
      </c>
      <c r="C287" s="188">
        <v>7010</v>
      </c>
      <c r="D287" s="188">
        <v>0</v>
      </c>
    </row>
    <row r="288" spans="1:4" s="101" customFormat="1" ht="15.0" customHeight="1" x14ac:dyDescent="0.15">
      <c r="A288" s="187">
        <v>2040401</v>
      </c>
      <c r="B288" s="111" t="s">
        <v>57</v>
      </c>
      <c r="C288" s="213">
        <v>6108</v>
      </c>
      <c r="D288" s="213">
        <v>0</v>
      </c>
    </row>
    <row r="289" spans="1:4" s="101" customFormat="1" ht="15.0" customHeight="1" x14ac:dyDescent="0.15">
      <c r="A289" s="187">
        <v>2040402</v>
      </c>
      <c r="B289" s="111" t="s">
        <v>58</v>
      </c>
      <c r="C289" s="213">
        <v>271</v>
      </c>
      <c r="D289" s="213">
        <v>0</v>
      </c>
    </row>
    <row r="290" spans="1:4" s="101" customFormat="1" ht="15.0" customHeight="1" x14ac:dyDescent="0.15">
      <c r="A290" s="187">
        <v>2040403</v>
      </c>
      <c r="B290" s="111" t="s">
        <v>59</v>
      </c>
      <c r="C290" s="213">
        <v>0</v>
      </c>
      <c r="D290" s="213">
        <v>0</v>
      </c>
    </row>
    <row r="291" spans="1:4" s="101" customFormat="1" ht="15.0" customHeight="1" x14ac:dyDescent="0.15">
      <c r="A291" s="187">
        <v>2040409</v>
      </c>
      <c r="B291" s="111" t="s">
        <v>224</v>
      </c>
      <c r="C291" s="213">
        <v>100</v>
      </c>
      <c r="D291" s="213">
        <v>0</v>
      </c>
    </row>
    <row r="292" spans="1:4" s="101" customFormat="1" ht="15.0" customHeight="1" x14ac:dyDescent="0.15">
      <c r="A292" s="187">
        <v>2040410</v>
      </c>
      <c r="B292" s="111" t="s">
        <v>225</v>
      </c>
      <c r="C292" s="213">
        <v>228</v>
      </c>
      <c r="D292" s="213">
        <v>0</v>
      </c>
    </row>
    <row r="293" spans="1:4" s="101" customFormat="1" ht="15.0" customHeight="1" x14ac:dyDescent="0.15">
      <c r="A293" s="187">
        <v>2040450</v>
      </c>
      <c r="B293" s="111" t="s">
        <v>66</v>
      </c>
      <c r="C293" s="213">
        <v>146</v>
      </c>
      <c r="D293" s="213">
        <v>0</v>
      </c>
    </row>
    <row r="294" spans="1:4" s="102" customFormat="1" ht="15.0" customHeight="1" x14ac:dyDescent="0.15">
      <c r="A294" s="187">
        <v>2040499</v>
      </c>
      <c r="B294" s="111" t="s">
        <v>226</v>
      </c>
      <c r="C294" s="213">
        <v>157</v>
      </c>
      <c r="D294" s="213">
        <v>0</v>
      </c>
    </row>
    <row r="295" spans="1:4" s="101" customFormat="1" ht="15.0" customHeight="1" x14ac:dyDescent="0.15">
      <c r="A295" s="187">
        <v>20405</v>
      </c>
      <c r="B295" s="109" t="s">
        <v>227</v>
      </c>
      <c r="C295" s="188">
        <v>10243</v>
      </c>
      <c r="D295" s="188">
        <v>0</v>
      </c>
    </row>
    <row r="296" spans="1:4" s="102" customFormat="1" ht="15.0" customHeight="1" x14ac:dyDescent="0.15">
      <c r="A296" s="187">
        <v>2040501</v>
      </c>
      <c r="B296" s="111" t="s">
        <v>57</v>
      </c>
      <c r="C296" s="213">
        <v>8869</v>
      </c>
      <c r="D296" s="213">
        <v>0</v>
      </c>
    </row>
    <row r="297" spans="1:4" s="101" customFormat="1" ht="15.0" customHeight="1" x14ac:dyDescent="0.15">
      <c r="A297" s="187">
        <v>2040502</v>
      </c>
      <c r="B297" s="111" t="s">
        <v>58</v>
      </c>
      <c r="C297" s="213">
        <v>419</v>
      </c>
      <c r="D297" s="213">
        <v>0</v>
      </c>
    </row>
    <row r="298" spans="1:4" s="102" customFormat="1" ht="15.0" customHeight="1" x14ac:dyDescent="0.15">
      <c r="A298" s="187">
        <v>2040503</v>
      </c>
      <c r="B298" s="111" t="s">
        <v>59</v>
      </c>
      <c r="C298" s="213">
        <v>0</v>
      </c>
      <c r="D298" s="213">
        <v>0</v>
      </c>
    </row>
    <row r="299" spans="1:4" s="101" customFormat="1" ht="15.0" customHeight="1" x14ac:dyDescent="0.15">
      <c r="A299" s="187">
        <v>2040504</v>
      </c>
      <c r="B299" s="111" t="s">
        <v>228</v>
      </c>
      <c r="C299" s="213">
        <v>115</v>
      </c>
      <c r="D299" s="213">
        <v>0</v>
      </c>
    </row>
    <row r="300" spans="1:4" s="102" customFormat="1" ht="15.0" customHeight="1" x14ac:dyDescent="0.15">
      <c r="A300" s="187">
        <v>2040505</v>
      </c>
      <c r="B300" s="111" t="s">
        <v>229</v>
      </c>
      <c r="C300" s="213">
        <v>0</v>
      </c>
      <c r="D300" s="213">
        <v>0</v>
      </c>
    </row>
    <row r="301" spans="1:4" s="101" customFormat="1" ht="15.0" customHeight="1" x14ac:dyDescent="0.15">
      <c r="A301" s="187">
        <v>2040506</v>
      </c>
      <c r="B301" s="111" t="s">
        <v>230</v>
      </c>
      <c r="C301" s="213">
        <v>0</v>
      </c>
      <c r="D301" s="213">
        <v>0</v>
      </c>
    </row>
    <row r="302" spans="1:4" s="101" customFormat="1" ht="15.0" customHeight="1" x14ac:dyDescent="0.15">
      <c r="A302" s="187">
        <v>2040550</v>
      </c>
      <c r="B302" s="111" t="s">
        <v>66</v>
      </c>
      <c r="C302" s="213">
        <v>230</v>
      </c>
      <c r="D302" s="213">
        <v>0</v>
      </c>
    </row>
    <row r="303" spans="1:4" s="101" customFormat="1" ht="15.0" customHeight="1" x14ac:dyDescent="0.15">
      <c r="A303" s="187">
        <v>2040599</v>
      </c>
      <c r="B303" s="111" t="s">
        <v>231</v>
      </c>
      <c r="C303" s="213">
        <v>610</v>
      </c>
      <c r="D303" s="213">
        <v>0</v>
      </c>
    </row>
    <row r="304" spans="1:4" s="101" customFormat="1" ht="15.0" customHeight="1" x14ac:dyDescent="0.15">
      <c r="A304" s="187">
        <v>20406</v>
      </c>
      <c r="B304" s="109" t="s">
        <v>232</v>
      </c>
      <c r="C304" s="188">
        <v>5111</v>
      </c>
      <c r="D304" s="188">
        <v>0</v>
      </c>
    </row>
    <row r="305" spans="1:4" s="101" customFormat="1" ht="15.0" customHeight="1" x14ac:dyDescent="0.15">
      <c r="A305" s="187">
        <v>2040601</v>
      </c>
      <c r="B305" s="111" t="s">
        <v>57</v>
      </c>
      <c r="C305" s="213">
        <v>4295</v>
      </c>
      <c r="D305" s="213">
        <v>0</v>
      </c>
    </row>
    <row r="306" spans="1:4" s="101" customFormat="1" ht="15.0" customHeight="1" x14ac:dyDescent="0.15">
      <c r="A306" s="187">
        <v>2040602</v>
      </c>
      <c r="B306" s="111" t="s">
        <v>58</v>
      </c>
      <c r="C306" s="213">
        <v>149</v>
      </c>
      <c r="D306" s="213">
        <v>0</v>
      </c>
    </row>
    <row r="307" spans="1:4" s="101" customFormat="1" ht="15.0" customHeight="1" x14ac:dyDescent="0.15">
      <c r="A307" s="187">
        <v>2040603</v>
      </c>
      <c r="B307" s="111" t="s">
        <v>59</v>
      </c>
      <c r="C307" s="213">
        <v>0</v>
      </c>
      <c r="D307" s="213">
        <v>0</v>
      </c>
    </row>
    <row r="308" spans="1:4" s="101" customFormat="1" ht="15.0" customHeight="1" x14ac:dyDescent="0.15">
      <c r="A308" s="187">
        <v>2040604</v>
      </c>
      <c r="B308" s="111" t="s">
        <v>233</v>
      </c>
      <c r="C308" s="213">
        <v>72</v>
      </c>
      <c r="D308" s="213">
        <v>0</v>
      </c>
    </row>
    <row r="309" spans="1:4" s="101" customFormat="1" ht="15.0" customHeight="1" x14ac:dyDescent="0.15">
      <c r="A309" s="187">
        <v>2040605</v>
      </c>
      <c r="B309" s="111" t="s">
        <v>234</v>
      </c>
      <c r="C309" s="213">
        <v>15</v>
      </c>
      <c r="D309" s="213">
        <v>0</v>
      </c>
    </row>
    <row r="310" spans="1:4" s="101" customFormat="1" ht="15.0" customHeight="1" x14ac:dyDescent="0.15">
      <c r="A310" s="187">
        <v>2040606</v>
      </c>
      <c r="B310" s="111" t="s">
        <v>235</v>
      </c>
      <c r="C310" s="213">
        <v>90</v>
      </c>
      <c r="D310" s="213">
        <v>0</v>
      </c>
    </row>
    <row r="311" spans="1:4" s="101" customFormat="1" ht="15.0" customHeight="1" x14ac:dyDescent="0.15">
      <c r="A311" s="187">
        <v>2040607</v>
      </c>
      <c r="B311" s="111" t="s">
        <v>236</v>
      </c>
      <c r="C311" s="213">
        <v>58</v>
      </c>
      <c r="D311" s="213">
        <v>0</v>
      </c>
    </row>
    <row r="312" spans="1:4" s="101" customFormat="1" ht="15.0" customHeight="1" x14ac:dyDescent="0.15">
      <c r="A312" s="187">
        <v>2040608</v>
      </c>
      <c r="B312" s="111" t="s">
        <v>237</v>
      </c>
      <c r="C312" s="213">
        <v>0</v>
      </c>
      <c r="D312" s="213">
        <v>0</v>
      </c>
    </row>
    <row r="313" spans="1:4" s="101" customFormat="1" ht="15.0" customHeight="1" x14ac:dyDescent="0.15">
      <c r="A313" s="187">
        <v>2040609</v>
      </c>
      <c r="B313" s="111" t="s">
        <v>238</v>
      </c>
      <c r="C313" s="213">
        <v>151</v>
      </c>
      <c r="D313" s="213">
        <v>0</v>
      </c>
    </row>
    <row r="314" spans="1:4" s="101" customFormat="1" ht="15.0" customHeight="1" x14ac:dyDescent="0.15">
      <c r="A314" s="187">
        <v>2040610</v>
      </c>
      <c r="B314" s="111" t="s">
        <v>239</v>
      </c>
      <c r="C314" s="213">
        <v>61</v>
      </c>
      <c r="D314" s="213">
        <v>0</v>
      </c>
    </row>
    <row r="315" spans="1:4" s="101" customFormat="1" ht="15.0" customHeight="1" x14ac:dyDescent="0.15">
      <c r="A315" s="187">
        <v>2040611</v>
      </c>
      <c r="B315" s="111" t="s">
        <v>240</v>
      </c>
      <c r="C315" s="213">
        <v>0</v>
      </c>
      <c r="D315" s="213">
        <v>0</v>
      </c>
    </row>
    <row r="316" spans="1:4" s="101" customFormat="1" ht="15.0" customHeight="1" x14ac:dyDescent="0.15">
      <c r="A316" s="187">
        <v>2040612</v>
      </c>
      <c r="B316" s="111" t="s">
        <v>241</v>
      </c>
      <c r="C316" s="213">
        <v>28</v>
      </c>
      <c r="D316" s="213">
        <v>0</v>
      </c>
    </row>
    <row r="317" spans="1:4" s="101" customFormat="1" ht="15.0" customHeight="1" x14ac:dyDescent="0.15">
      <c r="A317" s="187">
        <v>2040613</v>
      </c>
      <c r="B317" s="111" t="s">
        <v>99</v>
      </c>
      <c r="C317" s="213">
        <v>3</v>
      </c>
      <c r="D317" s="213">
        <v>0</v>
      </c>
    </row>
    <row r="318" spans="1:4" s="101" customFormat="1" ht="15.0" customHeight="1" x14ac:dyDescent="0.15">
      <c r="A318" s="187">
        <v>2040650</v>
      </c>
      <c r="B318" s="111" t="s">
        <v>66</v>
      </c>
      <c r="C318" s="213">
        <v>169</v>
      </c>
      <c r="D318" s="213">
        <v>0</v>
      </c>
    </row>
    <row r="319" spans="1:4" s="101" customFormat="1" ht="15.0" customHeight="1" x14ac:dyDescent="0.15">
      <c r="A319" s="187">
        <v>2040699</v>
      </c>
      <c r="B319" s="111" t="s">
        <v>242</v>
      </c>
      <c r="C319" s="213">
        <v>20</v>
      </c>
      <c r="D319" s="213">
        <v>0</v>
      </c>
    </row>
    <row r="320" spans="1:4" s="101" customFormat="1" ht="15.0" customHeight="1" x14ac:dyDescent="0.15">
      <c r="A320" s="187">
        <v>20407</v>
      </c>
      <c r="B320" s="109" t="s">
        <v>243</v>
      </c>
      <c r="C320" s="188">
        <v>0</v>
      </c>
      <c r="D320" s="188">
        <v>0</v>
      </c>
    </row>
    <row r="321" spans="1:4" s="101" customFormat="1" ht="15.0" customHeight="1" x14ac:dyDescent="0.15">
      <c r="A321" s="187">
        <v>2040701</v>
      </c>
      <c r="B321" s="111" t="s">
        <v>57</v>
      </c>
      <c r="C321" s="213">
        <v>0</v>
      </c>
      <c r="D321" s="213">
        <v>0</v>
      </c>
    </row>
    <row r="322" spans="1:4" s="101" customFormat="1" ht="15.0" customHeight="1" x14ac:dyDescent="0.15">
      <c r="A322" s="187">
        <v>2040702</v>
      </c>
      <c r="B322" s="111" t="s">
        <v>58</v>
      </c>
      <c r="C322" s="213">
        <v>0</v>
      </c>
      <c r="D322" s="213">
        <v>0</v>
      </c>
    </row>
    <row r="323" spans="1:4" s="101" customFormat="1" ht="15.0" customHeight="1" x14ac:dyDescent="0.15">
      <c r="A323" s="187">
        <v>2040703</v>
      </c>
      <c r="B323" s="111" t="s">
        <v>59</v>
      </c>
      <c r="C323" s="213">
        <v>0</v>
      </c>
      <c r="D323" s="213">
        <v>0</v>
      </c>
    </row>
    <row r="324" spans="1:4" s="101" customFormat="1" ht="15.0" customHeight="1" x14ac:dyDescent="0.15">
      <c r="A324" s="187">
        <v>2040704</v>
      </c>
      <c r="B324" s="111" t="s">
        <v>244</v>
      </c>
      <c r="C324" s="213">
        <v>0</v>
      </c>
      <c r="D324" s="213">
        <v>0</v>
      </c>
    </row>
    <row r="325" spans="1:4" s="101" customFormat="1" ht="15.0" customHeight="1" x14ac:dyDescent="0.15">
      <c r="A325" s="187">
        <v>2040705</v>
      </c>
      <c r="B325" s="111" t="s">
        <v>245</v>
      </c>
      <c r="C325" s="213">
        <v>0</v>
      </c>
      <c r="D325" s="213">
        <v>0</v>
      </c>
    </row>
    <row r="326" spans="1:4" s="101" customFormat="1" ht="15.0" customHeight="1" x14ac:dyDescent="0.15">
      <c r="A326" s="187">
        <v>2040706</v>
      </c>
      <c r="B326" s="111" t="s">
        <v>246</v>
      </c>
      <c r="C326" s="213">
        <v>0</v>
      </c>
      <c r="D326" s="213">
        <v>0</v>
      </c>
    </row>
    <row r="327" spans="1:4" s="101" customFormat="1" ht="15.0" customHeight="1" x14ac:dyDescent="0.15">
      <c r="A327" s="187">
        <v>2040707</v>
      </c>
      <c r="B327" s="111" t="s">
        <v>99</v>
      </c>
      <c r="C327" s="213">
        <v>0</v>
      </c>
      <c r="D327" s="213">
        <v>0</v>
      </c>
    </row>
    <row r="328" spans="1:4" s="101" customFormat="1" ht="15.0" customHeight="1" x14ac:dyDescent="0.15">
      <c r="A328" s="187">
        <v>2040750</v>
      </c>
      <c r="B328" s="111" t="s">
        <v>66</v>
      </c>
      <c r="C328" s="213">
        <v>0</v>
      </c>
      <c r="D328" s="213">
        <v>0</v>
      </c>
    </row>
    <row r="329" spans="1:4" s="101" customFormat="1" ht="15.0" customHeight="1" x14ac:dyDescent="0.15">
      <c r="A329" s="187">
        <v>2040799</v>
      </c>
      <c r="B329" s="111" t="s">
        <v>247</v>
      </c>
      <c r="C329" s="213">
        <v>0</v>
      </c>
      <c r="D329" s="213">
        <v>0</v>
      </c>
    </row>
    <row r="330" spans="1:4" s="101" customFormat="1" ht="15.0" customHeight="1" x14ac:dyDescent="0.15">
      <c r="A330" s="187">
        <v>20408</v>
      </c>
      <c r="B330" s="109" t="s">
        <v>248</v>
      </c>
      <c r="C330" s="188">
        <v>1843</v>
      </c>
      <c r="D330" s="188">
        <v>0</v>
      </c>
    </row>
    <row r="331" spans="1:4" s="101" customFormat="1" ht="15.0" customHeight="1" x14ac:dyDescent="0.15">
      <c r="A331" s="187">
        <v>2040801</v>
      </c>
      <c r="B331" s="111" t="s">
        <v>57</v>
      </c>
      <c r="C331" s="213">
        <v>1839</v>
      </c>
      <c r="D331" s="213">
        <v>0</v>
      </c>
    </row>
    <row r="332" spans="1:4" s="101" customFormat="1" ht="15.0" customHeight="1" x14ac:dyDescent="0.15">
      <c r="A332" s="187">
        <v>2040802</v>
      </c>
      <c r="B332" s="111" t="s">
        <v>58</v>
      </c>
      <c r="C332" s="213">
        <v>0</v>
      </c>
      <c r="D332" s="213">
        <v>0</v>
      </c>
    </row>
    <row r="333" spans="1:4" s="101" customFormat="1" ht="15.0" customHeight="1" x14ac:dyDescent="0.15">
      <c r="A333" s="187">
        <v>2040803</v>
      </c>
      <c r="B333" s="111" t="s">
        <v>59</v>
      </c>
      <c r="C333" s="213">
        <v>0</v>
      </c>
      <c r="D333" s="213">
        <v>0</v>
      </c>
    </row>
    <row r="334" spans="1:4" s="101" customFormat="1" ht="15.0" customHeight="1" x14ac:dyDescent="0.15">
      <c r="A334" s="187">
        <v>2040804</v>
      </c>
      <c r="B334" s="111" t="s">
        <v>249</v>
      </c>
      <c r="C334" s="213">
        <v>0</v>
      </c>
      <c r="D334" s="213">
        <v>0</v>
      </c>
    </row>
    <row r="335" spans="1:4" s="101" customFormat="1" ht="15.0" customHeight="1" x14ac:dyDescent="0.15">
      <c r="A335" s="187">
        <v>2040805</v>
      </c>
      <c r="B335" s="111" t="s">
        <v>250</v>
      </c>
      <c r="C335" s="213">
        <v>0</v>
      </c>
      <c r="D335" s="213">
        <v>0</v>
      </c>
    </row>
    <row r="336" spans="1:4" s="101" customFormat="1" ht="15.0" customHeight="1" x14ac:dyDescent="0.15">
      <c r="A336" s="187">
        <v>2040806</v>
      </c>
      <c r="B336" s="111" t="s">
        <v>251</v>
      </c>
      <c r="C336" s="213">
        <v>0</v>
      </c>
      <c r="D336" s="213">
        <v>0</v>
      </c>
    </row>
    <row r="337" spans="1:4" s="101" customFormat="1" ht="15.0" customHeight="1" x14ac:dyDescent="0.15">
      <c r="A337" s="187">
        <v>2040807</v>
      </c>
      <c r="B337" s="111" t="s">
        <v>99</v>
      </c>
      <c r="C337" s="213">
        <v>0</v>
      </c>
      <c r="D337" s="213">
        <v>0</v>
      </c>
    </row>
    <row r="338" spans="1:4" s="101" customFormat="1" ht="15.0" customHeight="1" x14ac:dyDescent="0.15">
      <c r="A338" s="187">
        <v>2040850</v>
      </c>
      <c r="B338" s="111" t="s">
        <v>66</v>
      </c>
      <c r="C338" s="213">
        <v>0</v>
      </c>
      <c r="D338" s="213">
        <v>0</v>
      </c>
    </row>
    <row r="339" spans="1:4" s="101" customFormat="1" ht="15.0" customHeight="1" x14ac:dyDescent="0.15">
      <c r="A339" s="187">
        <v>2040899</v>
      </c>
      <c r="B339" s="111" t="s">
        <v>252</v>
      </c>
      <c r="C339" s="213">
        <v>4</v>
      </c>
      <c r="D339" s="213">
        <v>0</v>
      </c>
    </row>
    <row r="340" spans="1:4" s="101" customFormat="1" ht="15.0" customHeight="1" x14ac:dyDescent="0.15">
      <c r="A340" s="187">
        <v>20409</v>
      </c>
      <c r="B340" s="109" t="s">
        <v>253</v>
      </c>
      <c r="C340" s="188">
        <v>0</v>
      </c>
      <c r="D340" s="188">
        <v>0</v>
      </c>
    </row>
    <row r="341" spans="1:4" s="101" customFormat="1" ht="15.0" customHeight="1" x14ac:dyDescent="0.15">
      <c r="A341" s="187">
        <v>2040901</v>
      </c>
      <c r="B341" s="111" t="s">
        <v>57</v>
      </c>
      <c r="C341" s="213">
        <v>0</v>
      </c>
      <c r="D341" s="213">
        <v>0</v>
      </c>
    </row>
    <row r="342" spans="1:4" s="101" customFormat="1" ht="15.0" customHeight="1" x14ac:dyDescent="0.15">
      <c r="A342" s="187">
        <v>2040902</v>
      </c>
      <c r="B342" s="111" t="s">
        <v>58</v>
      </c>
      <c r="C342" s="213">
        <v>0</v>
      </c>
      <c r="D342" s="213">
        <v>0</v>
      </c>
    </row>
    <row r="343" spans="1:4" s="101" customFormat="1" ht="15.0" customHeight="1" x14ac:dyDescent="0.15">
      <c r="A343" s="187">
        <v>2040903</v>
      </c>
      <c r="B343" s="111" t="s">
        <v>59</v>
      </c>
      <c r="C343" s="213">
        <v>0</v>
      </c>
      <c r="D343" s="213">
        <v>0</v>
      </c>
    </row>
    <row r="344" spans="1:4" s="101" customFormat="1" ht="15.0" customHeight="1" x14ac:dyDescent="0.15">
      <c r="A344" s="187">
        <v>2040904</v>
      </c>
      <c r="B344" s="111" t="s">
        <v>254</v>
      </c>
      <c r="C344" s="213">
        <v>0</v>
      </c>
      <c r="D344" s="213">
        <v>0</v>
      </c>
    </row>
    <row r="345" spans="1:4" s="101" customFormat="1" ht="15.0" customHeight="1" x14ac:dyDescent="0.15">
      <c r="A345" s="187">
        <v>2040905</v>
      </c>
      <c r="B345" s="111" t="s">
        <v>255</v>
      </c>
      <c r="C345" s="213">
        <v>0</v>
      </c>
      <c r="D345" s="213">
        <v>0</v>
      </c>
    </row>
    <row r="346" spans="1:4" s="101" customFormat="1" ht="15.0" customHeight="1" x14ac:dyDescent="0.15">
      <c r="A346" s="187">
        <v>2040950</v>
      </c>
      <c r="B346" s="111" t="s">
        <v>66</v>
      </c>
      <c r="C346" s="213">
        <v>0</v>
      </c>
      <c r="D346" s="213">
        <v>0</v>
      </c>
    </row>
    <row r="347" spans="1:4" s="101" customFormat="1" ht="15.0" customHeight="1" x14ac:dyDescent="0.15">
      <c r="A347" s="187">
        <v>2040999</v>
      </c>
      <c r="B347" s="111" t="s">
        <v>256</v>
      </c>
      <c r="C347" s="213">
        <v>0</v>
      </c>
      <c r="D347" s="213">
        <v>0</v>
      </c>
    </row>
    <row r="348" spans="1:4" s="101" customFormat="1" ht="15.0" customHeight="1" x14ac:dyDescent="0.15">
      <c r="A348" s="187">
        <v>20410</v>
      </c>
      <c r="B348" s="109" t="s">
        <v>257</v>
      </c>
      <c r="C348" s="188">
        <v>0</v>
      </c>
      <c r="D348" s="188">
        <v>0</v>
      </c>
    </row>
    <row r="349" spans="1:4" s="101" customFormat="1" ht="15.0" customHeight="1" x14ac:dyDescent="0.15">
      <c r="A349" s="187">
        <v>2041001</v>
      </c>
      <c r="B349" s="111" t="s">
        <v>57</v>
      </c>
      <c r="C349" s="213">
        <v>0</v>
      </c>
      <c r="D349" s="213">
        <v>0</v>
      </c>
    </row>
    <row r="350" spans="1:4" s="101" customFormat="1" ht="15.0" customHeight="1" x14ac:dyDescent="0.15">
      <c r="A350" s="187">
        <v>2041002</v>
      </c>
      <c r="B350" s="111" t="s">
        <v>58</v>
      </c>
      <c r="C350" s="213">
        <v>0</v>
      </c>
      <c r="D350" s="213">
        <v>0</v>
      </c>
    </row>
    <row r="351" spans="1:4" s="101" customFormat="1" ht="15.0" customHeight="1" x14ac:dyDescent="0.15">
      <c r="A351" s="187">
        <v>2041006</v>
      </c>
      <c r="B351" s="111" t="s">
        <v>99</v>
      </c>
      <c r="C351" s="213">
        <v>0</v>
      </c>
      <c r="D351" s="213">
        <v>0</v>
      </c>
    </row>
    <row r="352" spans="1:4" s="101" customFormat="1" ht="15.0" customHeight="1" x14ac:dyDescent="0.15">
      <c r="A352" s="187">
        <v>2041007</v>
      </c>
      <c r="B352" s="111" t="s">
        <v>258</v>
      </c>
      <c r="C352" s="213">
        <v>0</v>
      </c>
      <c r="D352" s="213">
        <v>0</v>
      </c>
    </row>
    <row r="353" spans="1:4" s="101" customFormat="1" ht="15.0" customHeight="1" x14ac:dyDescent="0.15">
      <c r="A353" s="187">
        <v>2041099</v>
      </c>
      <c r="B353" s="111" t="s">
        <v>259</v>
      </c>
      <c r="C353" s="213">
        <v>0</v>
      </c>
      <c r="D353" s="213">
        <v>0</v>
      </c>
    </row>
    <row r="354" spans="1:4" s="101" customFormat="1" ht="15.0" customHeight="1" x14ac:dyDescent="0.15">
      <c r="A354" s="187">
        <v>20499</v>
      </c>
      <c r="B354" s="109" t="s">
        <v>260</v>
      </c>
      <c r="C354" s="188">
        <f>426+512</f>
        <v>938</v>
      </c>
      <c r="D354" s="188">
        <v>0</v>
      </c>
    </row>
    <row r="355" spans="1:4" s="101" customFormat="1" ht="15.0" customHeight="1" x14ac:dyDescent="0.15">
      <c r="A355" s="187">
        <v>2049901</v>
      </c>
      <c r="B355" s="111" t="s">
        <v>261</v>
      </c>
      <c r="C355" s="213">
        <f>426+512</f>
        <v>938</v>
      </c>
      <c r="D355" s="213">
        <v>0</v>
      </c>
    </row>
    <row r="356" spans="1:4" s="101" customFormat="1" ht="15.0" customHeight="1" x14ac:dyDescent="0.15">
      <c r="A356" s="187">
        <v>205</v>
      </c>
      <c r="B356" s="109" t="s">
        <v>262</v>
      </c>
      <c r="C356" s="188">
        <v>202770</v>
      </c>
      <c r="D356" s="188">
        <v>0</v>
      </c>
    </row>
    <row r="357" spans="1:4" s="101" customFormat="1" ht="15.0" customHeight="1" x14ac:dyDescent="0.15">
      <c r="A357" s="187">
        <v>20501</v>
      </c>
      <c r="B357" s="109" t="s">
        <v>263</v>
      </c>
      <c r="C357" s="188">
        <v>5758</v>
      </c>
      <c r="D357" s="188">
        <v>0</v>
      </c>
    </row>
    <row r="358" spans="1:4" s="101" customFormat="1" ht="15.0" customHeight="1" x14ac:dyDescent="0.15">
      <c r="A358" s="187">
        <v>2050101</v>
      </c>
      <c r="B358" s="111" t="s">
        <v>57</v>
      </c>
      <c r="C358" s="213">
        <v>2856</v>
      </c>
      <c r="D358" s="213">
        <v>0</v>
      </c>
    </row>
    <row r="359" spans="1:4" s="101" customFormat="1" ht="15.0" customHeight="1" x14ac:dyDescent="0.15">
      <c r="A359" s="187">
        <v>2050102</v>
      </c>
      <c r="B359" s="111" t="s">
        <v>58</v>
      </c>
      <c r="C359" s="213">
        <v>828</v>
      </c>
      <c r="D359" s="213">
        <v>0</v>
      </c>
    </row>
    <row r="360" spans="1:4" s="101" customFormat="1" ht="15.0" customHeight="1" x14ac:dyDescent="0.15">
      <c r="A360" s="187">
        <v>2050103</v>
      </c>
      <c r="B360" s="111" t="s">
        <v>59</v>
      </c>
      <c r="C360" s="213">
        <v>842</v>
      </c>
      <c r="D360" s="213">
        <v>0</v>
      </c>
    </row>
    <row r="361" spans="1:4" s="101" customFormat="1" ht="15.0" customHeight="1" x14ac:dyDescent="0.15">
      <c r="A361" s="187">
        <v>2050199</v>
      </c>
      <c r="B361" s="111" t="s">
        <v>264</v>
      </c>
      <c r="C361" s="213">
        <v>1232</v>
      </c>
      <c r="D361" s="213">
        <v>0</v>
      </c>
    </row>
    <row r="362" spans="1:4" s="101" customFormat="1" ht="15.0" customHeight="1" x14ac:dyDescent="0.15">
      <c r="A362" s="187">
        <v>20502</v>
      </c>
      <c r="B362" s="109" t="s">
        <v>265</v>
      </c>
      <c r="C362" s="188">
        <v>169073</v>
      </c>
      <c r="D362" s="188">
        <v>0</v>
      </c>
    </row>
    <row r="363" spans="1:4" s="101" customFormat="1" ht="15.0" customHeight="1" x14ac:dyDescent="0.15">
      <c r="A363" s="187">
        <v>2050201</v>
      </c>
      <c r="B363" s="111" t="s">
        <v>266</v>
      </c>
      <c r="C363" s="213">
        <v>5466</v>
      </c>
      <c r="D363" s="213">
        <v>0</v>
      </c>
    </row>
    <row r="364" spans="1:4" s="101" customFormat="1" ht="15.0" customHeight="1" x14ac:dyDescent="0.15">
      <c r="A364" s="187">
        <v>2050202</v>
      </c>
      <c r="B364" s="111" t="s">
        <v>267</v>
      </c>
      <c r="C364" s="213">
        <v>57139</v>
      </c>
      <c r="D364" s="213">
        <v>0</v>
      </c>
    </row>
    <row r="365" spans="1:4" s="101" customFormat="1" ht="15.0" customHeight="1" x14ac:dyDescent="0.15">
      <c r="A365" s="187">
        <v>2050203</v>
      </c>
      <c r="B365" s="111" t="s">
        <v>268</v>
      </c>
      <c r="C365" s="213">
        <v>50026</v>
      </c>
      <c r="D365" s="213">
        <v>0</v>
      </c>
    </row>
    <row r="366" spans="1:4" s="101" customFormat="1" ht="15.0" customHeight="1" x14ac:dyDescent="0.15">
      <c r="A366" s="187">
        <v>2050204</v>
      </c>
      <c r="B366" s="111" t="s">
        <v>269</v>
      </c>
      <c r="C366" s="213">
        <v>31441</v>
      </c>
      <c r="D366" s="213">
        <v>0</v>
      </c>
    </row>
    <row r="367" spans="1:4" s="101" customFormat="1" ht="15.0" customHeight="1" x14ac:dyDescent="0.15">
      <c r="A367" s="187">
        <v>2050205</v>
      </c>
      <c r="B367" s="111" t="s">
        <v>270</v>
      </c>
      <c r="C367" s="213">
        <v>24123</v>
      </c>
      <c r="D367" s="213">
        <v>0</v>
      </c>
    </row>
    <row r="368" spans="1:4" s="101" customFormat="1" ht="15.0" customHeight="1" x14ac:dyDescent="0.15">
      <c r="A368" s="187">
        <v>2050206</v>
      </c>
      <c r="B368" s="111" t="s">
        <v>271</v>
      </c>
      <c r="C368" s="213">
        <v>0</v>
      </c>
      <c r="D368" s="213">
        <v>0</v>
      </c>
    </row>
    <row r="369" spans="1:4" s="101" customFormat="1" ht="15.0" customHeight="1" x14ac:dyDescent="0.15">
      <c r="A369" s="187">
        <v>2050207</v>
      </c>
      <c r="B369" s="111" t="s">
        <v>272</v>
      </c>
      <c r="C369" s="213">
        <v>0</v>
      </c>
      <c r="D369" s="213">
        <v>0</v>
      </c>
    </row>
    <row r="370" spans="1:4" s="101" customFormat="1" ht="15.0" customHeight="1" x14ac:dyDescent="0.15">
      <c r="A370" s="187">
        <v>2050299</v>
      </c>
      <c r="B370" s="111" t="s">
        <v>273</v>
      </c>
      <c r="C370" s="213">
        <v>878</v>
      </c>
      <c r="D370" s="213">
        <v>0</v>
      </c>
    </row>
    <row r="371" spans="1:4" s="101" customFormat="1" ht="15.0" customHeight="1" x14ac:dyDescent="0.15">
      <c r="A371" s="187">
        <v>20503</v>
      </c>
      <c r="B371" s="109" t="s">
        <v>274</v>
      </c>
      <c r="C371" s="188">
        <v>8655</v>
      </c>
      <c r="D371" s="188">
        <v>0</v>
      </c>
    </row>
    <row r="372" spans="1:4" s="101" customFormat="1" ht="15.0" customHeight="1" x14ac:dyDescent="0.15">
      <c r="A372" s="187">
        <v>2050301</v>
      </c>
      <c r="B372" s="111" t="s">
        <v>275</v>
      </c>
      <c r="C372" s="213">
        <v>125</v>
      </c>
      <c r="D372" s="213">
        <v>0</v>
      </c>
    </row>
    <row r="373" spans="1:4" s="101" customFormat="1" ht="15.0" customHeight="1" x14ac:dyDescent="0.15">
      <c r="A373" s="187">
        <v>2050302</v>
      </c>
      <c r="B373" s="111" t="s">
        <v>276</v>
      </c>
      <c r="C373" s="213">
        <v>8528</v>
      </c>
      <c r="D373" s="213">
        <v>0</v>
      </c>
    </row>
    <row r="374" spans="1:4" s="101" customFormat="1" ht="15.0" customHeight="1" x14ac:dyDescent="0.15">
      <c r="A374" s="187">
        <v>2050303</v>
      </c>
      <c r="B374" s="111" t="s">
        <v>277</v>
      </c>
      <c r="C374" s="213">
        <v>0</v>
      </c>
      <c r="D374" s="213">
        <v>0</v>
      </c>
    </row>
    <row r="375" spans="1:4" s="101" customFormat="1" ht="15.0" customHeight="1" x14ac:dyDescent="0.15">
      <c r="A375" s="108">
        <v>2050305</v>
      </c>
      <c r="B375" s="111" t="s">
        <v>278</v>
      </c>
      <c r="C375" s="213">
        <v>0</v>
      </c>
      <c r="D375" s="213">
        <v>0</v>
      </c>
    </row>
    <row r="376" spans="1:4" s="101" customFormat="1" ht="15.0" customHeight="1" x14ac:dyDescent="0.15">
      <c r="A376" s="108">
        <v>2050399</v>
      </c>
      <c r="B376" s="111" t="s">
        <v>279</v>
      </c>
      <c r="C376" s="213">
        <v>2</v>
      </c>
      <c r="D376" s="213">
        <v>0</v>
      </c>
    </row>
    <row r="377" spans="1:4" s="101" customFormat="1" ht="15.0" customHeight="1" x14ac:dyDescent="0.15">
      <c r="A377" s="108">
        <v>20504</v>
      </c>
      <c r="B377" s="109" t="s">
        <v>280</v>
      </c>
      <c r="C377" s="188">
        <v>0</v>
      </c>
      <c r="D377" s="188">
        <v>0</v>
      </c>
    </row>
    <row r="378" spans="1:4" s="101" customFormat="1" ht="15.0" customHeight="1" x14ac:dyDescent="0.15">
      <c r="A378" s="108">
        <v>2050401</v>
      </c>
      <c r="B378" s="111" t="s">
        <v>281</v>
      </c>
      <c r="C378" s="213">
        <v>0</v>
      </c>
      <c r="D378" s="213">
        <v>0</v>
      </c>
    </row>
    <row r="379" spans="1:4" s="101" customFormat="1" ht="15.0" customHeight="1" x14ac:dyDescent="0.15">
      <c r="A379" s="108">
        <v>2050402</v>
      </c>
      <c r="B379" s="111" t="s">
        <v>282</v>
      </c>
      <c r="C379" s="213">
        <v>0</v>
      </c>
      <c r="D379" s="213">
        <v>0</v>
      </c>
    </row>
    <row r="380" spans="1:4" s="101" customFormat="1" ht="15.0" customHeight="1" x14ac:dyDescent="0.15">
      <c r="A380" s="108">
        <v>2050403</v>
      </c>
      <c r="B380" s="111" t="s">
        <v>283</v>
      </c>
      <c r="C380" s="213">
        <v>0</v>
      </c>
      <c r="D380" s="213">
        <v>0</v>
      </c>
    </row>
    <row r="381" spans="1:4" s="101" customFormat="1" ht="15.0" customHeight="1" x14ac:dyDescent="0.15">
      <c r="A381" s="108">
        <v>2050404</v>
      </c>
      <c r="B381" s="111" t="s">
        <v>284</v>
      </c>
      <c r="C381" s="213">
        <v>0</v>
      </c>
      <c r="D381" s="213">
        <v>0</v>
      </c>
    </row>
    <row r="382" spans="1:4" s="101" customFormat="1" ht="15.0" customHeight="1" x14ac:dyDescent="0.15">
      <c r="A382" s="187">
        <v>2050499</v>
      </c>
      <c r="B382" s="111" t="s">
        <v>285</v>
      </c>
      <c r="C382" s="213">
        <v>0</v>
      </c>
      <c r="D382" s="213">
        <v>0</v>
      </c>
    </row>
    <row r="383" spans="1:4" s="101" customFormat="1" ht="15.0" customHeight="1" x14ac:dyDescent="0.15">
      <c r="A383" s="187">
        <v>20505</v>
      </c>
      <c r="B383" s="109" t="s">
        <v>286</v>
      </c>
      <c r="C383" s="188">
        <v>869</v>
      </c>
      <c r="D383" s="188">
        <v>0</v>
      </c>
    </row>
    <row r="384" spans="1:4" s="101" customFormat="1" ht="15.0" customHeight="1" x14ac:dyDescent="0.15">
      <c r="A384" s="187">
        <v>2050501</v>
      </c>
      <c r="B384" s="111" t="s">
        <v>287</v>
      </c>
      <c r="C384" s="213">
        <v>869</v>
      </c>
      <c r="D384" s="213">
        <v>0</v>
      </c>
    </row>
    <row r="385" spans="1:4" s="101" customFormat="1" ht="15.0" customHeight="1" x14ac:dyDescent="0.15">
      <c r="A385" s="187">
        <v>2050502</v>
      </c>
      <c r="B385" s="111" t="s">
        <v>288</v>
      </c>
      <c r="C385" s="213">
        <v>0</v>
      </c>
      <c r="D385" s="213">
        <v>0</v>
      </c>
    </row>
    <row r="386" spans="1:4" s="101" customFormat="1" ht="15.0" customHeight="1" x14ac:dyDescent="0.15">
      <c r="A386" s="187">
        <v>2050599</v>
      </c>
      <c r="B386" s="111" t="s">
        <v>289</v>
      </c>
      <c r="C386" s="213">
        <v>0</v>
      </c>
      <c r="D386" s="213">
        <v>0</v>
      </c>
    </row>
    <row r="387" spans="1:4" s="101" customFormat="1" ht="15.0" customHeight="1" x14ac:dyDescent="0.15">
      <c r="A387" s="187">
        <v>20506</v>
      </c>
      <c r="B387" s="109" t="s">
        <v>290</v>
      </c>
      <c r="C387" s="188">
        <v>0</v>
      </c>
      <c r="D387" s="188">
        <v>0</v>
      </c>
    </row>
    <row r="388" spans="1:4" s="101" customFormat="1" ht="15.0" customHeight="1" x14ac:dyDescent="0.15">
      <c r="A388" s="187">
        <v>2050601</v>
      </c>
      <c r="B388" s="111" t="s">
        <v>291</v>
      </c>
      <c r="C388" s="213">
        <v>0</v>
      </c>
      <c r="D388" s="213">
        <v>0</v>
      </c>
    </row>
    <row r="389" spans="1:4" s="101" customFormat="1" ht="15.0" customHeight="1" x14ac:dyDescent="0.15">
      <c r="A389" s="187">
        <v>2050602</v>
      </c>
      <c r="B389" s="111" t="s">
        <v>292</v>
      </c>
      <c r="C389" s="213">
        <v>0</v>
      </c>
      <c r="D389" s="213">
        <v>0</v>
      </c>
    </row>
    <row r="390" spans="1:4" s="101" customFormat="1" ht="15.0" customHeight="1" x14ac:dyDescent="0.15">
      <c r="A390" s="187">
        <v>2050699</v>
      </c>
      <c r="B390" s="111" t="s">
        <v>293</v>
      </c>
      <c r="C390" s="213">
        <v>0</v>
      </c>
      <c r="D390" s="213">
        <v>0</v>
      </c>
    </row>
    <row r="391" spans="1:4" s="101" customFormat="1" ht="15.0" customHeight="1" x14ac:dyDescent="0.15">
      <c r="A391" s="187">
        <v>20507</v>
      </c>
      <c r="B391" s="109" t="s">
        <v>294</v>
      </c>
      <c r="C391" s="188">
        <v>562</v>
      </c>
      <c r="D391" s="188">
        <v>0</v>
      </c>
    </row>
    <row r="392" spans="1:4" s="101" customFormat="1" ht="15.0" customHeight="1" x14ac:dyDescent="0.15">
      <c r="A392" s="187">
        <v>2050701</v>
      </c>
      <c r="B392" s="111" t="s">
        <v>295</v>
      </c>
      <c r="C392" s="213">
        <v>562</v>
      </c>
      <c r="D392" s="213">
        <v>0</v>
      </c>
    </row>
    <row r="393" spans="1:4" s="101" customFormat="1" ht="15.0" customHeight="1" x14ac:dyDescent="0.15">
      <c r="A393" s="187">
        <v>2050702</v>
      </c>
      <c r="B393" s="111" t="s">
        <v>296</v>
      </c>
      <c r="C393" s="213">
        <v>0</v>
      </c>
      <c r="D393" s="213">
        <v>0</v>
      </c>
    </row>
    <row r="394" spans="1:4" s="101" customFormat="1" ht="15.0" customHeight="1" x14ac:dyDescent="0.15">
      <c r="A394" s="187">
        <v>2050799</v>
      </c>
      <c r="B394" s="111" t="s">
        <v>297</v>
      </c>
      <c r="C394" s="213">
        <v>0</v>
      </c>
      <c r="D394" s="213">
        <v>0</v>
      </c>
    </row>
    <row r="395" spans="1:4" s="101" customFormat="1" ht="15.0" customHeight="1" x14ac:dyDescent="0.15">
      <c r="A395" s="187">
        <v>20508</v>
      </c>
      <c r="B395" s="109" t="s">
        <v>298</v>
      </c>
      <c r="C395" s="188">
        <v>1961</v>
      </c>
      <c r="D395" s="188">
        <v>0</v>
      </c>
    </row>
    <row r="396" spans="1:4" s="101" customFormat="1" ht="15.0" customHeight="1" x14ac:dyDescent="0.15">
      <c r="A396" s="187">
        <v>2050801</v>
      </c>
      <c r="B396" s="111" t="s">
        <v>299</v>
      </c>
      <c r="C396" s="213">
        <v>270</v>
      </c>
      <c r="D396" s="213">
        <v>0</v>
      </c>
    </row>
    <row r="397" spans="1:4" s="101" customFormat="1" ht="15.0" customHeight="1" x14ac:dyDescent="0.15">
      <c r="A397" s="187">
        <v>2050802</v>
      </c>
      <c r="B397" s="111" t="s">
        <v>300</v>
      </c>
      <c r="C397" s="213">
        <v>1691</v>
      </c>
      <c r="D397" s="213">
        <v>0</v>
      </c>
    </row>
    <row r="398" spans="1:4" s="101" customFormat="1" ht="15.0" customHeight="1" x14ac:dyDescent="0.15">
      <c r="A398" s="187">
        <v>2050803</v>
      </c>
      <c r="B398" s="111" t="s">
        <v>301</v>
      </c>
      <c r="C398" s="213">
        <v>0</v>
      </c>
      <c r="D398" s="213">
        <v>0</v>
      </c>
    </row>
    <row r="399" spans="1:4" s="101" customFormat="1" ht="15.0" customHeight="1" x14ac:dyDescent="0.15">
      <c r="A399" s="187">
        <v>2050804</v>
      </c>
      <c r="B399" s="111" t="s">
        <v>302</v>
      </c>
      <c r="C399" s="213">
        <v>0</v>
      </c>
      <c r="D399" s="213">
        <v>0</v>
      </c>
    </row>
    <row r="400" spans="1:4" s="101" customFormat="1" ht="15.0" customHeight="1" x14ac:dyDescent="0.15">
      <c r="A400" s="187">
        <v>2050899</v>
      </c>
      <c r="B400" s="111" t="s">
        <v>303</v>
      </c>
      <c r="C400" s="213">
        <v>0</v>
      </c>
      <c r="D400" s="213">
        <v>0</v>
      </c>
    </row>
    <row r="401" spans="1:4" s="101" customFormat="1" ht="15.0" customHeight="1" x14ac:dyDescent="0.15">
      <c r="A401" s="187">
        <v>20509</v>
      </c>
      <c r="B401" s="109" t="s">
        <v>304</v>
      </c>
      <c r="C401" s="188">
        <v>12216</v>
      </c>
      <c r="D401" s="188">
        <v>0</v>
      </c>
    </row>
    <row r="402" spans="1:4" s="101" customFormat="1" ht="15.0" customHeight="1" x14ac:dyDescent="0.15">
      <c r="A402" s="187">
        <v>2050901</v>
      </c>
      <c r="B402" s="111" t="s">
        <v>305</v>
      </c>
      <c r="C402" s="213">
        <v>0</v>
      </c>
      <c r="D402" s="213">
        <v>0</v>
      </c>
    </row>
    <row r="403" spans="1:4" s="101" customFormat="1" ht="15.0" customHeight="1" x14ac:dyDescent="0.15">
      <c r="A403" s="187">
        <v>2050902</v>
      </c>
      <c r="B403" s="111" t="s">
        <v>306</v>
      </c>
      <c r="C403" s="213">
        <v>100</v>
      </c>
      <c r="D403" s="213">
        <v>0</v>
      </c>
    </row>
    <row r="404" spans="1:4" s="101" customFormat="1" ht="15.0" customHeight="1" x14ac:dyDescent="0.15">
      <c r="A404" s="187">
        <v>2050903</v>
      </c>
      <c r="B404" s="111" t="s">
        <v>307</v>
      </c>
      <c r="C404" s="213">
        <v>0</v>
      </c>
      <c r="D404" s="213">
        <v>0</v>
      </c>
    </row>
    <row r="405" spans="1:4" s="101" customFormat="1" ht="15.0" customHeight="1" x14ac:dyDescent="0.15">
      <c r="A405" s="187">
        <v>2050904</v>
      </c>
      <c r="B405" s="111" t="s">
        <v>308</v>
      </c>
      <c r="C405" s="213">
        <v>100</v>
      </c>
      <c r="D405" s="213">
        <v>0</v>
      </c>
    </row>
    <row r="406" spans="1:4" s="101" customFormat="1" ht="15.0" customHeight="1" x14ac:dyDescent="0.15">
      <c r="A406" s="187">
        <v>2050905</v>
      </c>
      <c r="B406" s="111" t="s">
        <v>309</v>
      </c>
      <c r="C406" s="213">
        <v>0</v>
      </c>
      <c r="D406" s="213">
        <v>0</v>
      </c>
    </row>
    <row r="407" spans="1:4" s="101" customFormat="1" ht="15.0" customHeight="1" x14ac:dyDescent="0.15">
      <c r="A407" s="187">
        <v>2050999</v>
      </c>
      <c r="B407" s="111" t="s">
        <v>310</v>
      </c>
      <c r="C407" s="213">
        <v>12016</v>
      </c>
      <c r="D407" s="213">
        <v>0</v>
      </c>
    </row>
    <row r="408" spans="1:4" s="101" customFormat="1" ht="15.0" customHeight="1" x14ac:dyDescent="0.15">
      <c r="A408" s="187">
        <v>20599</v>
      </c>
      <c r="B408" s="109" t="s">
        <v>311</v>
      </c>
      <c r="C408" s="213">
        <v>3676</v>
      </c>
      <c r="D408" s="213">
        <v>0</v>
      </c>
    </row>
    <row r="409" spans="1:4" s="101" customFormat="1" ht="15.0" customHeight="1" x14ac:dyDescent="0.15">
      <c r="A409" s="187">
        <v>206</v>
      </c>
      <c r="B409" s="109" t="s">
        <v>312</v>
      </c>
      <c r="C409" s="188">
        <v>3652</v>
      </c>
      <c r="D409" s="188">
        <v>0</v>
      </c>
    </row>
    <row r="410" spans="1:4" s="101" customFormat="1" ht="15.0" customHeight="1" x14ac:dyDescent="0.15">
      <c r="A410" s="187">
        <v>20601</v>
      </c>
      <c r="B410" s="109" t="s">
        <v>313</v>
      </c>
      <c r="C410" s="213">
        <v>2530</v>
      </c>
      <c r="D410" s="213">
        <v>0</v>
      </c>
    </row>
    <row r="411" spans="1:4" s="101" customFormat="1" ht="15.0" customHeight="1" x14ac:dyDescent="0.15">
      <c r="A411" s="108">
        <v>2060101</v>
      </c>
      <c r="B411" s="111" t="s">
        <v>57</v>
      </c>
      <c r="C411" s="213">
        <v>2070</v>
      </c>
      <c r="D411" s="213">
        <v>0</v>
      </c>
    </row>
    <row r="412" spans="1:4" s="101" customFormat="1" ht="15.0" customHeight="1" x14ac:dyDescent="0.15">
      <c r="A412" s="108">
        <v>2060102</v>
      </c>
      <c r="B412" s="111" t="s">
        <v>58</v>
      </c>
      <c r="C412" s="213">
        <v>60</v>
      </c>
      <c r="D412" s="213">
        <v>0</v>
      </c>
    </row>
    <row r="413" spans="1:4" s="101" customFormat="1" ht="15.0" customHeight="1" x14ac:dyDescent="0.15">
      <c r="A413" s="108">
        <v>2060103</v>
      </c>
      <c r="B413" s="111" t="s">
        <v>59</v>
      </c>
      <c r="C413" s="213">
        <v>200</v>
      </c>
      <c r="D413" s="213">
        <v>0</v>
      </c>
    </row>
    <row r="414" spans="1:4" s="101" customFormat="1" ht="15.0" customHeight="1" x14ac:dyDescent="0.15">
      <c r="A414" s="108">
        <v>2060199</v>
      </c>
      <c r="B414" s="111" t="s">
        <v>314</v>
      </c>
      <c r="C414" s="213">
        <v>200</v>
      </c>
      <c r="D414" s="213">
        <v>0</v>
      </c>
    </row>
    <row r="415" spans="1:4" s="101" customFormat="1" ht="15.0" customHeight="1" x14ac:dyDescent="0.15">
      <c r="A415" s="108">
        <v>20602</v>
      </c>
      <c r="B415" s="109" t="s">
        <v>315</v>
      </c>
      <c r="C415" s="188">
        <v>0</v>
      </c>
      <c r="D415" s="188">
        <v>0</v>
      </c>
    </row>
    <row r="416" spans="1:4" s="101" customFormat="1" ht="15.0" customHeight="1" x14ac:dyDescent="0.15">
      <c r="A416" s="108">
        <v>2060201</v>
      </c>
      <c r="B416" s="111" t="s">
        <v>316</v>
      </c>
      <c r="C416" s="213">
        <v>0</v>
      </c>
      <c r="D416" s="213">
        <v>0</v>
      </c>
    </row>
    <row r="417" spans="1:4" s="101" customFormat="1" ht="15.0" customHeight="1" x14ac:dyDescent="0.15">
      <c r="A417" s="108">
        <v>2060203</v>
      </c>
      <c r="B417" s="111" t="s">
        <v>317</v>
      </c>
      <c r="C417" s="213">
        <v>0</v>
      </c>
      <c r="D417" s="213">
        <v>0</v>
      </c>
    </row>
    <row r="418" spans="1:4" s="101" customFormat="1" ht="15.0" customHeight="1" x14ac:dyDescent="0.15">
      <c r="A418" s="108">
        <v>2060204</v>
      </c>
      <c r="B418" s="111" t="s">
        <v>318</v>
      </c>
      <c r="C418" s="213">
        <v>0</v>
      </c>
      <c r="D418" s="213">
        <v>0</v>
      </c>
    </row>
    <row r="419" spans="1:4" s="101" customFormat="1" ht="15.0" customHeight="1" x14ac:dyDescent="0.15">
      <c r="A419" s="108">
        <v>2060205</v>
      </c>
      <c r="B419" s="111" t="s">
        <v>319</v>
      </c>
      <c r="C419" s="213">
        <v>0</v>
      </c>
      <c r="D419" s="213">
        <v>0</v>
      </c>
    </row>
    <row r="420" spans="1:4" s="101" customFormat="1" ht="15.0" customHeight="1" x14ac:dyDescent="0.15">
      <c r="A420" s="108">
        <v>2060206</v>
      </c>
      <c r="B420" s="111" t="s">
        <v>320</v>
      </c>
      <c r="C420" s="213">
        <v>0</v>
      </c>
      <c r="D420" s="213">
        <v>0</v>
      </c>
    </row>
    <row r="421" spans="1:4" s="101" customFormat="1" ht="15.0" customHeight="1" x14ac:dyDescent="0.15">
      <c r="A421" s="108">
        <v>2060207</v>
      </c>
      <c r="B421" s="111" t="s">
        <v>321</v>
      </c>
      <c r="C421" s="213">
        <v>0</v>
      </c>
      <c r="D421" s="213">
        <v>0</v>
      </c>
    </row>
    <row r="422" spans="1:4" s="102" customFormat="1" ht="15.0" customHeight="1" x14ac:dyDescent="0.15">
      <c r="A422" s="108">
        <v>2060299</v>
      </c>
      <c r="B422" s="111" t="s">
        <v>322</v>
      </c>
      <c r="C422" s="213">
        <v>0</v>
      </c>
      <c r="D422" s="213">
        <v>0</v>
      </c>
    </row>
    <row r="423" spans="1:4" s="101" customFormat="1" ht="15.0" customHeight="1" x14ac:dyDescent="0.15">
      <c r="A423" s="108">
        <v>20603</v>
      </c>
      <c r="B423" s="109" t="s">
        <v>323</v>
      </c>
      <c r="C423" s="188">
        <v>0</v>
      </c>
      <c r="D423" s="188">
        <v>0</v>
      </c>
    </row>
    <row r="424" spans="1:4" s="101" customFormat="1" ht="15.0" customHeight="1" x14ac:dyDescent="0.15">
      <c r="A424" s="108">
        <v>2060301</v>
      </c>
      <c r="B424" s="111" t="s">
        <v>316</v>
      </c>
      <c r="C424" s="213">
        <v>0</v>
      </c>
      <c r="D424" s="213">
        <v>0</v>
      </c>
    </row>
    <row r="425" spans="1:4" s="101" customFormat="1" ht="15.0" customHeight="1" x14ac:dyDescent="0.15">
      <c r="A425" s="108">
        <v>2060302</v>
      </c>
      <c r="B425" s="111" t="s">
        <v>324</v>
      </c>
      <c r="C425" s="213">
        <v>0</v>
      </c>
      <c r="D425" s="213">
        <v>0</v>
      </c>
    </row>
    <row r="426" spans="1:4" s="101" customFormat="1" ht="15.0" customHeight="1" x14ac:dyDescent="0.15">
      <c r="A426" s="108">
        <v>2060303</v>
      </c>
      <c r="B426" s="111" t="s">
        <v>325</v>
      </c>
      <c r="C426" s="213">
        <v>0</v>
      </c>
      <c r="D426" s="213">
        <v>0</v>
      </c>
    </row>
    <row r="427" spans="1:4" s="101" customFormat="1" ht="15.0" customHeight="1" x14ac:dyDescent="0.15">
      <c r="A427" s="108">
        <v>2060304</v>
      </c>
      <c r="B427" s="111" t="s">
        <v>326</v>
      </c>
      <c r="C427" s="213">
        <v>0</v>
      </c>
      <c r="D427" s="213">
        <v>0</v>
      </c>
    </row>
    <row r="428" spans="1:4" s="101" customFormat="1" ht="15.0" customHeight="1" x14ac:dyDescent="0.15">
      <c r="A428" s="108">
        <v>2060399</v>
      </c>
      <c r="B428" s="111" t="s">
        <v>327</v>
      </c>
      <c r="C428" s="213">
        <v>0</v>
      </c>
      <c r="D428" s="213">
        <v>0</v>
      </c>
    </row>
    <row r="429" spans="1:4" s="101" customFormat="1" ht="15.0" customHeight="1" x14ac:dyDescent="0.15">
      <c r="A429" s="108">
        <v>20604</v>
      </c>
      <c r="B429" s="109" t="s">
        <v>328</v>
      </c>
      <c r="C429" s="188">
        <v>0</v>
      </c>
      <c r="D429" s="188">
        <v>0</v>
      </c>
    </row>
    <row r="430" spans="1:4" s="101" customFormat="1" ht="15.0" customHeight="1" x14ac:dyDescent="0.15">
      <c r="A430" s="108">
        <v>2060401</v>
      </c>
      <c r="B430" s="111" t="s">
        <v>316</v>
      </c>
      <c r="C430" s="213">
        <v>0</v>
      </c>
      <c r="D430" s="213">
        <v>0</v>
      </c>
    </row>
    <row r="431" spans="1:4" s="101" customFormat="1" ht="15.0" customHeight="1" x14ac:dyDescent="0.15">
      <c r="A431" s="108">
        <v>2060404</v>
      </c>
      <c r="B431" s="111" t="s">
        <v>329</v>
      </c>
      <c r="C431" s="213">
        <v>0</v>
      </c>
      <c r="D431" s="213">
        <v>0</v>
      </c>
    </row>
    <row r="432" spans="1:4" s="101" customFormat="1" ht="15.0" customHeight="1" x14ac:dyDescent="0.15">
      <c r="A432" s="108">
        <v>2060499</v>
      </c>
      <c r="B432" s="111" t="s">
        <v>330</v>
      </c>
      <c r="C432" s="213">
        <v>0</v>
      </c>
      <c r="D432" s="213">
        <v>0</v>
      </c>
    </row>
    <row r="433" spans="1:4" s="101" customFormat="1" ht="15.0" customHeight="1" x14ac:dyDescent="0.15">
      <c r="A433" s="108">
        <v>20605</v>
      </c>
      <c r="B433" s="109" t="s">
        <v>331</v>
      </c>
      <c r="C433" s="188">
        <v>557</v>
      </c>
      <c r="D433" s="188">
        <v>0</v>
      </c>
    </row>
    <row r="434" spans="1:4" s="101" customFormat="1" ht="15.0" customHeight="1" x14ac:dyDescent="0.15">
      <c r="A434" s="108">
        <v>2060501</v>
      </c>
      <c r="B434" s="111" t="s">
        <v>316</v>
      </c>
      <c r="C434" s="213">
        <v>532</v>
      </c>
      <c r="D434" s="213">
        <v>0</v>
      </c>
    </row>
    <row r="435" spans="1:4" s="101" customFormat="1" ht="15.0" customHeight="1" x14ac:dyDescent="0.15">
      <c r="A435" s="108">
        <v>2060502</v>
      </c>
      <c r="B435" s="111" t="s">
        <v>332</v>
      </c>
      <c r="C435" s="213">
        <v>0</v>
      </c>
      <c r="D435" s="213">
        <v>0</v>
      </c>
    </row>
    <row r="436" spans="1:4" s="101" customFormat="1" ht="15.0" customHeight="1" x14ac:dyDescent="0.15">
      <c r="A436" s="108">
        <v>2060503</v>
      </c>
      <c r="B436" s="111" t="s">
        <v>333</v>
      </c>
      <c r="C436" s="213">
        <v>0</v>
      </c>
      <c r="D436" s="213">
        <v>0</v>
      </c>
    </row>
    <row r="437" spans="1:4" s="101" customFormat="1" ht="15.0" customHeight="1" x14ac:dyDescent="0.15">
      <c r="A437" s="108">
        <v>2060599</v>
      </c>
      <c r="B437" s="111" t="s">
        <v>334</v>
      </c>
      <c r="C437" s="213">
        <v>25</v>
      </c>
      <c r="D437" s="213">
        <v>0</v>
      </c>
    </row>
    <row r="438" spans="1:4" s="101" customFormat="1" ht="15.0" customHeight="1" x14ac:dyDescent="0.15">
      <c r="A438" s="108">
        <v>20606</v>
      </c>
      <c r="B438" s="109" t="s">
        <v>335</v>
      </c>
      <c r="C438" s="188">
        <v>30</v>
      </c>
      <c r="D438" s="188">
        <v>0</v>
      </c>
    </row>
    <row r="439" spans="1:4" s="101" customFormat="1" ht="15.0" customHeight="1" x14ac:dyDescent="0.15">
      <c r="A439" s="108">
        <v>2060601</v>
      </c>
      <c r="B439" s="111" t="s">
        <v>336</v>
      </c>
      <c r="C439" s="213">
        <v>0</v>
      </c>
      <c r="D439" s="213">
        <v>0</v>
      </c>
    </row>
    <row r="440" spans="1:4" s="101" customFormat="1" ht="15.0" customHeight="1" x14ac:dyDescent="0.15">
      <c r="A440" s="108">
        <v>2060602</v>
      </c>
      <c r="B440" s="111" t="s">
        <v>337</v>
      </c>
      <c r="C440" s="213">
        <v>0</v>
      </c>
      <c r="D440" s="213">
        <v>0</v>
      </c>
    </row>
    <row r="441" spans="1:4" s="101" customFormat="1" ht="15.0" customHeight="1" x14ac:dyDescent="0.15">
      <c r="A441" s="108">
        <v>2060603</v>
      </c>
      <c r="B441" s="111" t="s">
        <v>338</v>
      </c>
      <c r="C441" s="213">
        <v>0</v>
      </c>
      <c r="D441" s="213">
        <v>0</v>
      </c>
    </row>
    <row r="442" spans="1:4" s="101" customFormat="1" ht="15.0" customHeight="1" x14ac:dyDescent="0.15">
      <c r="A442" s="108">
        <v>2060699</v>
      </c>
      <c r="B442" s="111" t="s">
        <v>339</v>
      </c>
      <c r="C442" s="213">
        <v>30</v>
      </c>
      <c r="D442" s="213">
        <v>0</v>
      </c>
    </row>
    <row r="443" spans="1:4" s="101" customFormat="1" ht="15.0" customHeight="1" x14ac:dyDescent="0.15">
      <c r="A443" s="108">
        <v>20607</v>
      </c>
      <c r="B443" s="109" t="s">
        <v>340</v>
      </c>
      <c r="C443" s="188">
        <v>391</v>
      </c>
      <c r="D443" s="188">
        <v>0</v>
      </c>
    </row>
    <row r="444" spans="1:4" s="101" customFormat="1" ht="15.0" customHeight="1" x14ac:dyDescent="0.15">
      <c r="A444" s="108">
        <v>2060701</v>
      </c>
      <c r="B444" s="111" t="s">
        <v>316</v>
      </c>
      <c r="C444" s="213">
        <v>165</v>
      </c>
      <c r="D444" s="213">
        <v>0</v>
      </c>
    </row>
    <row r="445" spans="1:4" s="101" customFormat="1" ht="15.0" customHeight="1" x14ac:dyDescent="0.15">
      <c r="A445" s="108">
        <v>2060702</v>
      </c>
      <c r="B445" s="111" t="s">
        <v>341</v>
      </c>
      <c r="C445" s="213">
        <v>173</v>
      </c>
      <c r="D445" s="213">
        <v>0</v>
      </c>
    </row>
    <row r="446" spans="1:4" s="101" customFormat="1" ht="15.0" customHeight="1" x14ac:dyDescent="0.15">
      <c r="A446" s="108">
        <v>2060703</v>
      </c>
      <c r="B446" s="111" t="s">
        <v>342</v>
      </c>
      <c r="C446" s="213">
        <v>0</v>
      </c>
      <c r="D446" s="213">
        <v>0</v>
      </c>
    </row>
    <row r="447" spans="1:4" s="101" customFormat="1" ht="15.0" customHeight="1" x14ac:dyDescent="0.15">
      <c r="A447" s="108">
        <v>2060704</v>
      </c>
      <c r="B447" s="111" t="s">
        <v>343</v>
      </c>
      <c r="C447" s="213">
        <v>0</v>
      </c>
      <c r="D447" s="213">
        <v>0</v>
      </c>
    </row>
    <row r="448" spans="1:4" s="101" customFormat="1" ht="15.0" customHeight="1" x14ac:dyDescent="0.15">
      <c r="A448" s="108">
        <v>2060705</v>
      </c>
      <c r="B448" s="111" t="s">
        <v>344</v>
      </c>
      <c r="C448" s="213">
        <v>0</v>
      </c>
      <c r="D448" s="213">
        <v>0</v>
      </c>
    </row>
    <row r="449" spans="1:4" s="101" customFormat="1" ht="15.0" customHeight="1" x14ac:dyDescent="0.15">
      <c r="A449" s="108">
        <v>2060799</v>
      </c>
      <c r="B449" s="111" t="s">
        <v>345</v>
      </c>
      <c r="C449" s="213">
        <v>53</v>
      </c>
      <c r="D449" s="213">
        <v>0</v>
      </c>
    </row>
    <row r="450" spans="1:4" s="101" customFormat="1" ht="15.0" customHeight="1" x14ac:dyDescent="0.15">
      <c r="A450" s="108">
        <v>20608</v>
      </c>
      <c r="B450" s="109" t="s">
        <v>346</v>
      </c>
      <c r="C450" s="188">
        <v>0</v>
      </c>
      <c r="D450" s="188">
        <v>0</v>
      </c>
    </row>
    <row r="451" spans="1:4" s="101" customFormat="1" ht="15.0" customHeight="1" x14ac:dyDescent="0.15">
      <c r="A451" s="108">
        <v>2060801</v>
      </c>
      <c r="B451" s="111" t="s">
        <v>347</v>
      </c>
      <c r="C451" s="213">
        <v>0</v>
      </c>
      <c r="D451" s="213">
        <v>0</v>
      </c>
    </row>
    <row r="452" spans="1:4" s="101" customFormat="1" ht="15.0" customHeight="1" x14ac:dyDescent="0.15">
      <c r="A452" s="108">
        <v>2060802</v>
      </c>
      <c r="B452" s="111" t="s">
        <v>348</v>
      </c>
      <c r="C452" s="213">
        <v>0</v>
      </c>
      <c r="D452" s="213">
        <v>0</v>
      </c>
    </row>
    <row r="453" spans="1:4" s="101" customFormat="1" ht="15.0" customHeight="1" x14ac:dyDescent="0.15">
      <c r="A453" s="108">
        <v>2060899</v>
      </c>
      <c r="B453" s="111" t="s">
        <v>349</v>
      </c>
      <c r="C453" s="213">
        <v>0</v>
      </c>
      <c r="D453" s="213">
        <v>0</v>
      </c>
    </row>
    <row r="454" spans="1:4" s="101" customFormat="1" ht="15.0" customHeight="1" x14ac:dyDescent="0.15">
      <c r="A454" s="108">
        <v>20609</v>
      </c>
      <c r="B454" s="109" t="s">
        <v>350</v>
      </c>
      <c r="C454" s="188">
        <v>20</v>
      </c>
      <c r="D454" s="188">
        <v>0</v>
      </c>
    </row>
    <row r="455" spans="1:4" s="101" customFormat="1" ht="15.0" customHeight="1" x14ac:dyDescent="0.15">
      <c r="A455" s="108">
        <v>2060901</v>
      </c>
      <c r="B455" s="111" t="s">
        <v>351</v>
      </c>
      <c r="C455" s="213">
        <v>0</v>
      </c>
      <c r="D455" s="213">
        <v>0</v>
      </c>
    </row>
    <row r="456" spans="1:4" s="101" customFormat="1" ht="15.0" customHeight="1" x14ac:dyDescent="0.15">
      <c r="A456" s="108">
        <v>2060902</v>
      </c>
      <c r="B456" s="111" t="s">
        <v>352</v>
      </c>
      <c r="C456" s="213">
        <v>0</v>
      </c>
      <c r="D456" s="213">
        <v>0</v>
      </c>
    </row>
    <row r="457" spans="1:4" s="101" customFormat="1" ht="15.0" customHeight="1" x14ac:dyDescent="0.15">
      <c r="A457" s="108"/>
      <c r="B457" s="111" t="s">
        <v>353</v>
      </c>
      <c r="C457" s="213">
        <v>20</v>
      </c>
      <c r="D457" s="213">
        <v>0</v>
      </c>
    </row>
    <row r="458" spans="1:4" s="101" customFormat="1" ht="15.0" customHeight="1" x14ac:dyDescent="0.15">
      <c r="A458" s="108">
        <v>20699</v>
      </c>
      <c r="B458" s="109" t="s">
        <v>354</v>
      </c>
      <c r="C458" s="188">
        <v>124</v>
      </c>
      <c r="D458" s="188">
        <v>0</v>
      </c>
    </row>
    <row r="459" spans="1:4" s="101" customFormat="1" ht="15.0" customHeight="1" x14ac:dyDescent="0.15">
      <c r="A459" s="108">
        <v>2069901</v>
      </c>
      <c r="B459" s="111" t="s">
        <v>355</v>
      </c>
      <c r="C459" s="213">
        <v>25</v>
      </c>
      <c r="D459" s="213">
        <v>0</v>
      </c>
    </row>
    <row r="460" spans="1:4" s="101" customFormat="1" ht="15.0" customHeight="1" x14ac:dyDescent="0.15">
      <c r="A460" s="108">
        <v>2069902</v>
      </c>
      <c r="B460" s="111" t="s">
        <v>356</v>
      </c>
      <c r="C460" s="213">
        <v>0</v>
      </c>
      <c r="D460" s="213">
        <v>0</v>
      </c>
    </row>
    <row r="461" spans="1:4" s="101" customFormat="1" ht="15.0" customHeight="1" x14ac:dyDescent="0.15">
      <c r="A461" s="108">
        <v>2069903</v>
      </c>
      <c r="B461" s="111" t="s">
        <v>357</v>
      </c>
      <c r="C461" s="213">
        <v>0</v>
      </c>
      <c r="D461" s="213">
        <v>0</v>
      </c>
    </row>
    <row r="462" spans="1:4" s="101" customFormat="1" ht="15.0" customHeight="1" x14ac:dyDescent="0.15">
      <c r="A462" s="108">
        <v>2069999</v>
      </c>
      <c r="B462" s="111" t="s">
        <v>358</v>
      </c>
      <c r="C462" s="213">
        <v>99</v>
      </c>
      <c r="D462" s="213">
        <v>0</v>
      </c>
    </row>
    <row r="463" spans="1:4" s="101" customFormat="1" ht="15.0" customHeight="1" x14ac:dyDescent="0.15">
      <c r="A463" s="108">
        <v>207</v>
      </c>
      <c r="B463" s="109" t="s">
        <v>359</v>
      </c>
      <c r="C463" s="188">
        <v>12380</v>
      </c>
      <c r="D463" s="188">
        <v>0</v>
      </c>
    </row>
    <row r="464" spans="1:4" s="101" customFormat="1" ht="15.0" customHeight="1" x14ac:dyDescent="0.15">
      <c r="A464" s="108">
        <v>20701</v>
      </c>
      <c r="B464" s="109" t="s">
        <v>360</v>
      </c>
      <c r="C464" s="213">
        <v>6420</v>
      </c>
      <c r="D464" s="213">
        <v>0</v>
      </c>
    </row>
    <row r="465" spans="1:4" s="101" customFormat="1" ht="15.0" customHeight="1" x14ac:dyDescent="0.15">
      <c r="A465" s="108">
        <v>2070101</v>
      </c>
      <c r="B465" s="111" t="s">
        <v>57</v>
      </c>
      <c r="C465" s="213">
        <v>2877</v>
      </c>
      <c r="D465" s="213">
        <v>0</v>
      </c>
    </row>
    <row r="466" spans="1:4" s="101" customFormat="1" ht="15.0" customHeight="1" x14ac:dyDescent="0.15">
      <c r="A466" s="108">
        <v>2070102</v>
      </c>
      <c r="B466" s="111" t="s">
        <v>58</v>
      </c>
      <c r="C466" s="213">
        <v>176</v>
      </c>
      <c r="D466" s="213">
        <v>0</v>
      </c>
    </row>
    <row r="467" spans="1:4" s="101" customFormat="1" ht="15.0" customHeight="1" x14ac:dyDescent="0.15">
      <c r="A467" s="108">
        <v>2070103</v>
      </c>
      <c r="B467" s="111" t="s">
        <v>59</v>
      </c>
      <c r="C467" s="213">
        <v>121</v>
      </c>
      <c r="D467" s="213">
        <v>0</v>
      </c>
    </row>
    <row r="468" spans="1:4" s="102" customFormat="1" ht="15.0" customHeight="1" x14ac:dyDescent="0.15">
      <c r="A468" s="108">
        <v>2070104</v>
      </c>
      <c r="B468" s="111" t="s">
        <v>361</v>
      </c>
      <c r="C468" s="213">
        <v>622</v>
      </c>
      <c r="D468" s="213">
        <v>0</v>
      </c>
    </row>
    <row r="469" spans="1:4" s="101" customFormat="1" ht="15.0" customHeight="1" x14ac:dyDescent="0.15">
      <c r="A469" s="108">
        <v>2070105</v>
      </c>
      <c r="B469" s="111" t="s">
        <v>362</v>
      </c>
      <c r="C469" s="213">
        <v>0</v>
      </c>
      <c r="D469" s="213">
        <v>0</v>
      </c>
    </row>
    <row r="470" spans="1:4" s="101" customFormat="1" ht="15.0" customHeight="1" x14ac:dyDescent="0.15">
      <c r="A470" s="108">
        <v>2070106</v>
      </c>
      <c r="B470" s="111" t="s">
        <v>363</v>
      </c>
      <c r="C470" s="213">
        <v>0</v>
      </c>
      <c r="D470" s="213">
        <v>0</v>
      </c>
    </row>
    <row r="471" spans="1:4" s="101" customFormat="1" ht="15.0" customHeight="1" x14ac:dyDescent="0.15">
      <c r="A471" s="108">
        <v>2070107</v>
      </c>
      <c r="B471" s="111" t="s">
        <v>364</v>
      </c>
      <c r="C471" s="213">
        <v>44</v>
      </c>
      <c r="D471" s="213">
        <v>0</v>
      </c>
    </row>
    <row r="472" spans="1:4" s="101" customFormat="1" ht="15.0" customHeight="1" x14ac:dyDescent="0.15">
      <c r="A472" s="108">
        <v>2070108</v>
      </c>
      <c r="B472" s="111" t="s">
        <v>365</v>
      </c>
      <c r="C472" s="213">
        <v>0</v>
      </c>
      <c r="D472" s="213">
        <v>0</v>
      </c>
    </row>
    <row r="473" spans="1:4" s="101" customFormat="1" ht="15.0" customHeight="1" x14ac:dyDescent="0.15">
      <c r="A473" s="108">
        <v>2070109</v>
      </c>
      <c r="B473" s="111" t="s">
        <v>366</v>
      </c>
      <c r="C473" s="213">
        <v>1485</v>
      </c>
      <c r="D473" s="213">
        <v>0</v>
      </c>
    </row>
    <row r="474" spans="1:4" s="101" customFormat="1" ht="15.0" customHeight="1" x14ac:dyDescent="0.15">
      <c r="A474" s="108">
        <v>2070110</v>
      </c>
      <c r="B474" s="111" t="s">
        <v>367</v>
      </c>
      <c r="C474" s="213">
        <v>0</v>
      </c>
      <c r="D474" s="213">
        <v>0</v>
      </c>
    </row>
    <row r="475" spans="1:4" s="101" customFormat="1" ht="15.0" customHeight="1" x14ac:dyDescent="0.15">
      <c r="A475" s="108">
        <v>2070111</v>
      </c>
      <c r="B475" s="111" t="s">
        <v>368</v>
      </c>
      <c r="C475" s="213">
        <v>75</v>
      </c>
      <c r="D475" s="213">
        <v>0</v>
      </c>
    </row>
    <row r="476" spans="1:4" s="101" customFormat="1" ht="15.0" customHeight="1" x14ac:dyDescent="0.15">
      <c r="A476" s="108">
        <v>2070112</v>
      </c>
      <c r="B476" s="111" t="s">
        <v>369</v>
      </c>
      <c r="C476" s="213">
        <v>26</v>
      </c>
      <c r="D476" s="213">
        <v>0</v>
      </c>
    </row>
    <row r="477" spans="1:4" s="102" customFormat="1" ht="15.0" customHeight="1" x14ac:dyDescent="0.15">
      <c r="A477" s="108">
        <v>2070113</v>
      </c>
      <c r="B477" s="111" t="s">
        <v>370</v>
      </c>
      <c r="C477" s="213">
        <v>15</v>
      </c>
      <c r="D477" s="213">
        <v>0</v>
      </c>
    </row>
    <row r="478" spans="1:4" s="101" customFormat="1" ht="15.0" customHeight="1" x14ac:dyDescent="0.15">
      <c r="A478" s="108">
        <v>2070114</v>
      </c>
      <c r="B478" s="111" t="s">
        <v>371</v>
      </c>
      <c r="C478" s="213">
        <v>41</v>
      </c>
      <c r="D478" s="213">
        <v>0</v>
      </c>
    </row>
    <row r="479" spans="1:4" s="101" customFormat="1" ht="15.0" customHeight="1" x14ac:dyDescent="0.15">
      <c r="A479" s="108">
        <v>2070199</v>
      </c>
      <c r="B479" s="111" t="s">
        <v>372</v>
      </c>
      <c r="C479" s="213">
        <v>938</v>
      </c>
      <c r="D479" s="213">
        <v>0</v>
      </c>
    </row>
    <row r="480" spans="1:4" s="101" customFormat="1" ht="15.0" customHeight="1" x14ac:dyDescent="0.15">
      <c r="A480" s="108">
        <v>20702</v>
      </c>
      <c r="B480" s="109" t="s">
        <v>373</v>
      </c>
      <c r="C480" s="188">
        <v>656</v>
      </c>
      <c r="D480" s="188">
        <v>0</v>
      </c>
    </row>
    <row r="481" spans="1:4" s="101" customFormat="1" ht="15.0" customHeight="1" x14ac:dyDescent="0.15">
      <c r="A481" s="108">
        <v>2070201</v>
      </c>
      <c r="B481" s="111" t="s">
        <v>57</v>
      </c>
      <c r="C481" s="213">
        <v>0</v>
      </c>
      <c r="D481" s="213">
        <v>0</v>
      </c>
    </row>
    <row r="482" spans="1:4" s="101" customFormat="1" ht="15.0" customHeight="1" x14ac:dyDescent="0.15">
      <c r="A482" s="108">
        <v>2070202</v>
      </c>
      <c r="B482" s="111" t="s">
        <v>58</v>
      </c>
      <c r="C482" s="213">
        <v>0</v>
      </c>
      <c r="D482" s="213">
        <v>0</v>
      </c>
    </row>
    <row r="483" spans="1:4" s="102" customFormat="1" ht="15.0" customHeight="1" x14ac:dyDescent="0.15">
      <c r="A483" s="108">
        <v>2070203</v>
      </c>
      <c r="B483" s="111" t="s">
        <v>59</v>
      </c>
      <c r="C483" s="213">
        <v>0</v>
      </c>
      <c r="D483" s="213">
        <v>0</v>
      </c>
    </row>
    <row r="484" spans="1:4" s="101" customFormat="1" ht="15.0" customHeight="1" x14ac:dyDescent="0.15">
      <c r="A484" s="108">
        <v>2070204</v>
      </c>
      <c r="B484" s="111" t="s">
        <v>374</v>
      </c>
      <c r="C484" s="213">
        <v>0</v>
      </c>
      <c r="D484" s="213">
        <v>0</v>
      </c>
    </row>
    <row r="485" spans="1:4" s="101" customFormat="1" ht="15.0" customHeight="1" x14ac:dyDescent="0.15">
      <c r="A485" s="108">
        <v>2070205</v>
      </c>
      <c r="B485" s="111" t="s">
        <v>375</v>
      </c>
      <c r="C485" s="213">
        <v>655</v>
      </c>
      <c r="D485" s="213">
        <v>0</v>
      </c>
    </row>
    <row r="486" spans="1:4" s="101" customFormat="1" ht="15.0" customHeight="1" x14ac:dyDescent="0.15">
      <c r="A486" s="108">
        <v>2070206</v>
      </c>
      <c r="B486" s="111" t="s">
        <v>376</v>
      </c>
      <c r="C486" s="213">
        <v>0</v>
      </c>
      <c r="D486" s="213">
        <v>0</v>
      </c>
    </row>
    <row r="487" spans="1:4" s="101" customFormat="1" ht="15.0" customHeight="1" x14ac:dyDescent="0.15">
      <c r="A487" s="108">
        <v>2070299</v>
      </c>
      <c r="B487" s="111" t="s">
        <v>377</v>
      </c>
      <c r="C487" s="213">
        <v>1</v>
      </c>
      <c r="D487" s="213">
        <v>0</v>
      </c>
    </row>
    <row r="488" spans="1:4" s="101" customFormat="1" ht="15.0" customHeight="1" x14ac:dyDescent="0.15">
      <c r="A488" s="108">
        <v>20703</v>
      </c>
      <c r="B488" s="109" t="s">
        <v>378</v>
      </c>
      <c r="C488" s="188">
        <v>1848</v>
      </c>
      <c r="D488" s="188">
        <v>0</v>
      </c>
    </row>
    <row r="489" spans="1:4" s="101" customFormat="1" ht="15.0" customHeight="1" x14ac:dyDescent="0.15">
      <c r="A489" s="108">
        <v>2070301</v>
      </c>
      <c r="B489" s="111" t="s">
        <v>57</v>
      </c>
      <c r="C489" s="213">
        <v>3</v>
      </c>
      <c r="D489" s="213">
        <v>0</v>
      </c>
    </row>
    <row r="490" spans="1:4" s="101" customFormat="1" ht="15.0" customHeight="1" x14ac:dyDescent="0.15">
      <c r="A490" s="108">
        <v>2070302</v>
      </c>
      <c r="B490" s="111" t="s">
        <v>58</v>
      </c>
      <c r="C490" s="213">
        <v>41</v>
      </c>
      <c r="D490" s="213">
        <v>0</v>
      </c>
    </row>
    <row r="491" spans="1:4" s="101" customFormat="1" ht="15.0" customHeight="1" x14ac:dyDescent="0.15">
      <c r="A491" s="108">
        <v>2070303</v>
      </c>
      <c r="B491" s="111" t="s">
        <v>59</v>
      </c>
      <c r="C491" s="213">
        <v>0</v>
      </c>
      <c r="D491" s="213">
        <v>0</v>
      </c>
    </row>
    <row r="492" spans="1:4" s="102" customFormat="1" ht="15.0" customHeight="1" x14ac:dyDescent="0.15">
      <c r="A492" s="108">
        <v>2070304</v>
      </c>
      <c r="B492" s="111" t="s">
        <v>379</v>
      </c>
      <c r="C492" s="213">
        <v>0</v>
      </c>
      <c r="D492" s="213">
        <v>0</v>
      </c>
    </row>
    <row r="493" spans="1:4" s="101" customFormat="1" ht="15.0" customHeight="1" x14ac:dyDescent="0.15">
      <c r="A493" s="108">
        <v>2070305</v>
      </c>
      <c r="B493" s="111" t="s">
        <v>380</v>
      </c>
      <c r="C493" s="213">
        <v>20</v>
      </c>
      <c r="D493" s="213">
        <v>0</v>
      </c>
    </row>
    <row r="494" spans="1:4" s="101" customFormat="1" ht="15.0" customHeight="1" x14ac:dyDescent="0.15">
      <c r="A494" s="108">
        <v>2070306</v>
      </c>
      <c r="B494" s="111" t="s">
        <v>381</v>
      </c>
      <c r="C494" s="213">
        <v>100</v>
      </c>
      <c r="D494" s="213">
        <v>0</v>
      </c>
    </row>
    <row r="495" spans="1:4" s="101" customFormat="1" ht="15.0" customHeight="1" x14ac:dyDescent="0.15">
      <c r="A495" s="108">
        <v>2070307</v>
      </c>
      <c r="B495" s="111" t="s">
        <v>382</v>
      </c>
      <c r="C495" s="213">
        <v>0</v>
      </c>
      <c r="D495" s="213">
        <v>0</v>
      </c>
    </row>
    <row r="496" spans="1:4" s="101" customFormat="1" ht="15.0" customHeight="1" x14ac:dyDescent="0.15">
      <c r="A496" s="108">
        <v>2070308</v>
      </c>
      <c r="B496" s="111" t="s">
        <v>383</v>
      </c>
      <c r="C496" s="213">
        <v>10</v>
      </c>
      <c r="D496" s="213">
        <v>0</v>
      </c>
    </row>
    <row r="497" spans="1:4" s="101" customFormat="1" ht="15.0" customHeight="1" x14ac:dyDescent="0.15">
      <c r="A497" s="108">
        <v>2070309</v>
      </c>
      <c r="B497" s="111" t="s">
        <v>384</v>
      </c>
      <c r="C497" s="213">
        <v>0</v>
      </c>
      <c r="D497" s="213">
        <v>0</v>
      </c>
    </row>
    <row r="498" spans="1:4" s="102" customFormat="1" ht="15.0" customHeight="1" x14ac:dyDescent="0.15">
      <c r="A498" s="108">
        <v>2070399</v>
      </c>
      <c r="B498" s="111" t="s">
        <v>385</v>
      </c>
      <c r="C498" s="213">
        <v>1674</v>
      </c>
      <c r="D498" s="213">
        <v>0</v>
      </c>
    </row>
    <row r="499" spans="1:4" s="101" customFormat="1" ht="15.0" customHeight="1" x14ac:dyDescent="0.15">
      <c r="A499" s="108">
        <v>20706</v>
      </c>
      <c r="B499" s="109" t="s">
        <v>386</v>
      </c>
      <c r="C499" s="188">
        <v>457</v>
      </c>
      <c r="D499" s="188">
        <v>0</v>
      </c>
    </row>
    <row r="500" spans="1:4" s="101" customFormat="1" ht="15.0" customHeight="1" x14ac:dyDescent="0.15">
      <c r="A500" s="108">
        <v>2070601</v>
      </c>
      <c r="B500" s="111" t="s">
        <v>57</v>
      </c>
      <c r="C500" s="213">
        <v>0</v>
      </c>
      <c r="D500" s="213">
        <v>0</v>
      </c>
    </row>
    <row r="501" spans="1:4" s="101" customFormat="1" ht="15.0" customHeight="1" x14ac:dyDescent="0.15">
      <c r="A501" s="108">
        <v>2070602</v>
      </c>
      <c r="B501" s="111" t="s">
        <v>58</v>
      </c>
      <c r="C501" s="213">
        <v>0</v>
      </c>
      <c r="D501" s="213">
        <v>0</v>
      </c>
    </row>
    <row r="502" spans="1:4" s="101" customFormat="1" ht="15.0" customHeight="1" x14ac:dyDescent="0.15">
      <c r="A502" s="108">
        <v>2070603</v>
      </c>
      <c r="B502" s="111" t="s">
        <v>59</v>
      </c>
      <c r="C502" s="213">
        <v>445</v>
      </c>
      <c r="D502" s="213">
        <v>0</v>
      </c>
    </row>
    <row r="503" spans="1:4" s="101" customFormat="1" ht="15.0" customHeight="1" x14ac:dyDescent="0.15">
      <c r="A503" s="108">
        <v>2070604</v>
      </c>
      <c r="B503" s="111" t="s">
        <v>387</v>
      </c>
      <c r="C503" s="213">
        <v>0</v>
      </c>
      <c r="D503" s="213">
        <v>0</v>
      </c>
    </row>
    <row r="504" spans="1:4" s="102" customFormat="1" ht="15.0" customHeight="1" x14ac:dyDescent="0.15">
      <c r="A504" s="108">
        <v>2070605</v>
      </c>
      <c r="B504" s="111" t="s">
        <v>388</v>
      </c>
      <c r="C504" s="213">
        <v>0</v>
      </c>
      <c r="D504" s="213">
        <v>0</v>
      </c>
    </row>
    <row r="505" spans="1:4" s="101" customFormat="1" ht="15.0" customHeight="1" x14ac:dyDescent="0.15">
      <c r="A505" s="108">
        <v>2070606</v>
      </c>
      <c r="B505" s="111" t="s">
        <v>389</v>
      </c>
      <c r="C505" s="213">
        <v>0</v>
      </c>
      <c r="D505" s="213">
        <v>0</v>
      </c>
    </row>
    <row r="506" spans="1:4" s="101" customFormat="1" ht="15.0" customHeight="1" x14ac:dyDescent="0.15">
      <c r="A506" s="108">
        <v>2070607</v>
      </c>
      <c r="B506" s="111" t="s">
        <v>390</v>
      </c>
      <c r="C506" s="213">
        <v>12</v>
      </c>
      <c r="D506" s="213">
        <v>0</v>
      </c>
    </row>
    <row r="507" spans="1:4" s="101" customFormat="1" ht="15.0" customHeight="1" x14ac:dyDescent="0.15">
      <c r="A507" s="108">
        <v>2070699</v>
      </c>
      <c r="B507" s="111" t="s">
        <v>391</v>
      </c>
      <c r="C507" s="213">
        <v>0</v>
      </c>
      <c r="D507" s="213">
        <v>0</v>
      </c>
    </row>
    <row r="508" spans="1:4" s="101" customFormat="1" ht="15.0" customHeight="1" x14ac:dyDescent="0.15">
      <c r="A508" s="108">
        <v>20708</v>
      </c>
      <c r="B508" s="109" t="s">
        <v>392</v>
      </c>
      <c r="C508" s="188">
        <v>2763</v>
      </c>
      <c r="D508" s="188">
        <v>0</v>
      </c>
    </row>
    <row r="509" spans="1:4" s="101" customFormat="1" ht="15.0" customHeight="1" x14ac:dyDescent="0.15">
      <c r="A509" s="108">
        <v>2070801</v>
      </c>
      <c r="B509" s="111" t="s">
        <v>57</v>
      </c>
      <c r="C509" s="213">
        <v>0</v>
      </c>
      <c r="D509" s="213">
        <v>0</v>
      </c>
    </row>
    <row r="510" spans="1:4" s="101" customFormat="1" ht="15.0" customHeight="1" x14ac:dyDescent="0.15">
      <c r="A510" s="108">
        <v>2070802</v>
      </c>
      <c r="B510" s="111" t="s">
        <v>58</v>
      </c>
      <c r="C510" s="213">
        <v>0</v>
      </c>
      <c r="D510" s="213">
        <v>0</v>
      </c>
    </row>
    <row r="511" spans="1:4" s="101" customFormat="1" ht="15.0" customHeight="1" x14ac:dyDescent="0.15">
      <c r="A511" s="108">
        <v>2070803</v>
      </c>
      <c r="B511" s="111" t="s">
        <v>59</v>
      </c>
      <c r="C511" s="213">
        <v>0</v>
      </c>
      <c r="D511" s="213">
        <v>0</v>
      </c>
    </row>
    <row r="512" spans="1:4" s="101" customFormat="1" ht="15.0" customHeight="1" x14ac:dyDescent="0.15">
      <c r="A512" s="108">
        <v>2070804</v>
      </c>
      <c r="B512" s="111" t="s">
        <v>393</v>
      </c>
      <c r="C512" s="213">
        <v>2260</v>
      </c>
      <c r="D512" s="213">
        <v>0</v>
      </c>
    </row>
    <row r="513" spans="1:4" s="101" customFormat="1" ht="15.0" customHeight="1" x14ac:dyDescent="0.15">
      <c r="A513" s="108">
        <v>2070805</v>
      </c>
      <c r="B513" s="111" t="s">
        <v>394</v>
      </c>
      <c r="C513" s="213">
        <v>503</v>
      </c>
      <c r="D513" s="213">
        <v>0</v>
      </c>
    </row>
    <row r="514" spans="1:4" s="101" customFormat="1" ht="15.0" customHeight="1" x14ac:dyDescent="0.15">
      <c r="A514" s="108"/>
      <c r="B514" s="111" t="s">
        <v>395</v>
      </c>
      <c r="C514" s="213">
        <v>0</v>
      </c>
      <c r="D514" s="213">
        <v>0</v>
      </c>
    </row>
    <row r="515" spans="1:4" s="101" customFormat="1" ht="15.0" customHeight="1" x14ac:dyDescent="0.15">
      <c r="A515" s="108">
        <v>2070899</v>
      </c>
      <c r="B515" s="111" t="s">
        <v>396</v>
      </c>
      <c r="C515" s="213">
        <v>0</v>
      </c>
      <c r="D515" s="213">
        <v>0</v>
      </c>
    </row>
    <row r="516" spans="1:4" s="101" customFormat="1" ht="15.0" customHeight="1" x14ac:dyDescent="0.15">
      <c r="A516" s="108">
        <v>20799</v>
      </c>
      <c r="B516" s="109" t="s">
        <v>397</v>
      </c>
      <c r="C516" s="188">
        <v>236</v>
      </c>
      <c r="D516" s="188">
        <v>0</v>
      </c>
    </row>
    <row r="517" spans="1:4" s="101" customFormat="1" ht="15.0" customHeight="1" x14ac:dyDescent="0.15">
      <c r="A517" s="108">
        <v>2079902</v>
      </c>
      <c r="B517" s="111" t="s">
        <v>398</v>
      </c>
      <c r="C517" s="213">
        <v>0</v>
      </c>
      <c r="D517" s="213">
        <v>0</v>
      </c>
    </row>
    <row r="518" spans="1:4" s="101" customFormat="1" ht="15.0" customHeight="1" x14ac:dyDescent="0.15">
      <c r="A518" s="108">
        <v>2079903</v>
      </c>
      <c r="B518" s="111" t="s">
        <v>399</v>
      </c>
      <c r="C518" s="213">
        <v>0</v>
      </c>
      <c r="D518" s="213">
        <v>0</v>
      </c>
    </row>
    <row r="519" spans="1:4" s="101" customFormat="1" ht="15.0" customHeight="1" x14ac:dyDescent="0.15">
      <c r="A519" s="108">
        <v>2079999</v>
      </c>
      <c r="B519" s="111" t="s">
        <v>400</v>
      </c>
      <c r="C519" s="213">
        <v>236</v>
      </c>
      <c r="D519" s="213">
        <v>0</v>
      </c>
    </row>
    <row r="520" spans="1:4" s="101" customFormat="1" ht="15.0" customHeight="1" x14ac:dyDescent="0.15">
      <c r="A520" s="108">
        <v>208</v>
      </c>
      <c r="B520" s="109" t="s">
        <v>401</v>
      </c>
      <c r="C520" s="188">
        <v>119804</v>
      </c>
      <c r="D520" s="188">
        <v>7003</v>
      </c>
    </row>
    <row r="521" spans="1:4" s="101" customFormat="1" ht="15.0" customHeight="1" x14ac:dyDescent="0.15">
      <c r="A521" s="108">
        <v>20801</v>
      </c>
      <c r="B521" s="109" t="s">
        <v>402</v>
      </c>
      <c r="C521" s="188">
        <v>6644</v>
      </c>
      <c r="D521" s="188">
        <v>0</v>
      </c>
    </row>
    <row r="522" spans="1:4" s="101" customFormat="1" ht="15.0" customHeight="1" x14ac:dyDescent="0.15">
      <c r="A522" s="108">
        <v>2080101</v>
      </c>
      <c r="B522" s="111" t="s">
        <v>57</v>
      </c>
      <c r="C522" s="213">
        <v>4539</v>
      </c>
      <c r="D522" s="213">
        <v>0</v>
      </c>
    </row>
    <row r="523" spans="1:4" s="101" customFormat="1" ht="15.0" customHeight="1" x14ac:dyDescent="0.15">
      <c r="A523" s="108">
        <v>2080102</v>
      </c>
      <c r="B523" s="111" t="s">
        <v>58</v>
      </c>
      <c r="C523" s="213">
        <v>77</v>
      </c>
      <c r="D523" s="213">
        <v>0</v>
      </c>
    </row>
    <row r="524" spans="1:4" s="101" customFormat="1" ht="15.0" customHeight="1" x14ac:dyDescent="0.15">
      <c r="A524" s="108">
        <v>2080103</v>
      </c>
      <c r="B524" s="111" t="s">
        <v>59</v>
      </c>
      <c r="C524" s="213">
        <v>275</v>
      </c>
      <c r="D524" s="213">
        <v>0</v>
      </c>
    </row>
    <row r="525" spans="1:4" s="101" customFormat="1" ht="15.0" customHeight="1" x14ac:dyDescent="0.15">
      <c r="A525" s="108">
        <v>2080104</v>
      </c>
      <c r="B525" s="111" t="s">
        <v>403</v>
      </c>
      <c r="C525" s="213">
        <v>36</v>
      </c>
      <c r="D525" s="213">
        <v>0</v>
      </c>
    </row>
    <row r="526" spans="1:4" s="101" customFormat="1" ht="15.0" customHeight="1" x14ac:dyDescent="0.15">
      <c r="A526" s="108">
        <v>2080105</v>
      </c>
      <c r="B526" s="111" t="s">
        <v>404</v>
      </c>
      <c r="C526" s="213">
        <v>214</v>
      </c>
      <c r="D526" s="213">
        <v>0</v>
      </c>
    </row>
    <row r="527" spans="1:4" s="101" customFormat="1" ht="15.0" customHeight="1" x14ac:dyDescent="0.15">
      <c r="A527" s="108">
        <v>2080106</v>
      </c>
      <c r="B527" s="111" t="s">
        <v>405</v>
      </c>
      <c r="C527" s="213">
        <v>123</v>
      </c>
      <c r="D527" s="213">
        <v>0</v>
      </c>
    </row>
    <row r="528" spans="1:4" s="101" customFormat="1" ht="15.0" customHeight="1" x14ac:dyDescent="0.15">
      <c r="A528" s="108">
        <v>2080107</v>
      </c>
      <c r="B528" s="111" t="s">
        <v>406</v>
      </c>
      <c r="C528" s="213">
        <v>20</v>
      </c>
      <c r="D528" s="213">
        <v>0</v>
      </c>
    </row>
    <row r="529" spans="1:4" s="101" customFormat="1" ht="15.0" customHeight="1" x14ac:dyDescent="0.15">
      <c r="A529" s="108">
        <v>2080108</v>
      </c>
      <c r="B529" s="111" t="s">
        <v>99</v>
      </c>
      <c r="C529" s="213">
        <v>221</v>
      </c>
      <c r="D529" s="213">
        <v>0</v>
      </c>
    </row>
    <row r="530" spans="1:4" s="101" customFormat="1" ht="15.0" customHeight="1" x14ac:dyDescent="0.15">
      <c r="A530" s="108">
        <v>2080109</v>
      </c>
      <c r="B530" s="111" t="s">
        <v>407</v>
      </c>
      <c r="C530" s="213">
        <v>472</v>
      </c>
      <c r="D530" s="213">
        <v>0</v>
      </c>
    </row>
    <row r="531" spans="1:4" s="101" customFormat="1" ht="15.0" customHeight="1" x14ac:dyDescent="0.15">
      <c r="A531" s="108">
        <v>2080110</v>
      </c>
      <c r="B531" s="111" t="s">
        <v>408</v>
      </c>
      <c r="C531" s="213">
        <v>0</v>
      </c>
      <c r="D531" s="213">
        <v>0</v>
      </c>
    </row>
    <row r="532" spans="1:4" s="102" customFormat="1" ht="15.0" customHeight="1" x14ac:dyDescent="0.15">
      <c r="A532" s="108">
        <v>2080111</v>
      </c>
      <c r="B532" s="111" t="s">
        <v>409</v>
      </c>
      <c r="C532" s="213">
        <v>5</v>
      </c>
      <c r="D532" s="213">
        <v>0</v>
      </c>
    </row>
    <row r="533" spans="1:4" s="101" customFormat="1" ht="15.0" customHeight="1" x14ac:dyDescent="0.15">
      <c r="A533" s="108">
        <v>2080112</v>
      </c>
      <c r="B533" s="111" t="s">
        <v>410</v>
      </c>
      <c r="C533" s="213">
        <v>115</v>
      </c>
      <c r="D533" s="213">
        <v>0</v>
      </c>
    </row>
    <row r="534" spans="1:4" s="101" customFormat="1" ht="15.0" customHeight="1" x14ac:dyDescent="0.15">
      <c r="A534" s="108">
        <v>2080199</v>
      </c>
      <c r="B534" s="111" t="s">
        <v>411</v>
      </c>
      <c r="C534" s="213">
        <v>547</v>
      </c>
      <c r="D534" s="213">
        <v>0</v>
      </c>
    </row>
    <row r="535" spans="1:4" s="101" customFormat="1" ht="15.0" customHeight="1" x14ac:dyDescent="0.15">
      <c r="A535" s="108">
        <v>20802</v>
      </c>
      <c r="B535" s="109" t="s">
        <v>412</v>
      </c>
      <c r="C535" s="188">
        <v>12023</v>
      </c>
      <c r="D535" s="188">
        <v>0</v>
      </c>
    </row>
    <row r="536" spans="1:4" s="101" customFormat="1" ht="15.0" customHeight="1" x14ac:dyDescent="0.15">
      <c r="A536" s="108">
        <v>2080201</v>
      </c>
      <c r="B536" s="111" t="s">
        <v>57</v>
      </c>
      <c r="C536" s="213">
        <v>1823</v>
      </c>
      <c r="D536" s="213">
        <v>0</v>
      </c>
    </row>
    <row r="537" spans="1:4" s="101" customFormat="1" ht="15.0" customHeight="1" x14ac:dyDescent="0.15">
      <c r="A537" s="108">
        <v>2080202</v>
      </c>
      <c r="B537" s="111" t="s">
        <v>58</v>
      </c>
      <c r="C537" s="213">
        <v>205</v>
      </c>
      <c r="D537" s="213">
        <v>0</v>
      </c>
    </row>
    <row r="538" spans="1:4" s="101" customFormat="1" ht="15.0" customHeight="1" x14ac:dyDescent="0.15">
      <c r="A538" s="108">
        <v>2080203</v>
      </c>
      <c r="B538" s="111" t="s">
        <v>59</v>
      </c>
      <c r="C538" s="213">
        <v>437</v>
      </c>
      <c r="D538" s="213">
        <v>0</v>
      </c>
    </row>
    <row r="539" spans="1:4" s="101" customFormat="1" ht="15.0" customHeight="1" x14ac:dyDescent="0.15">
      <c r="A539" s="108">
        <v>2080206</v>
      </c>
      <c r="B539" s="111" t="s">
        <v>413</v>
      </c>
      <c r="C539" s="213">
        <v>0</v>
      </c>
      <c r="D539" s="213">
        <v>0</v>
      </c>
    </row>
    <row r="540" spans="1:4" s="101" customFormat="1" ht="15.0" customHeight="1" x14ac:dyDescent="0.15">
      <c r="A540" s="108">
        <v>2080207</v>
      </c>
      <c r="B540" s="111" t="s">
        <v>414</v>
      </c>
      <c r="C540" s="213">
        <v>6</v>
      </c>
      <c r="D540" s="213">
        <v>0</v>
      </c>
    </row>
    <row r="541" spans="1:4" s="101" customFormat="1" ht="15.0" customHeight="1" x14ac:dyDescent="0.15">
      <c r="A541" s="108">
        <v>2080208</v>
      </c>
      <c r="B541" s="111" t="s">
        <v>415</v>
      </c>
      <c r="C541" s="213">
        <v>7065</v>
      </c>
      <c r="D541" s="213">
        <v>0</v>
      </c>
    </row>
    <row r="542" spans="1:4" s="101" customFormat="1" ht="15.0" customHeight="1" x14ac:dyDescent="0.15">
      <c r="A542" s="108">
        <v>2080299</v>
      </c>
      <c r="B542" s="111" t="s">
        <v>416</v>
      </c>
      <c r="C542" s="213">
        <v>2487</v>
      </c>
      <c r="D542" s="213">
        <v>0</v>
      </c>
    </row>
    <row r="543" spans="1:4" s="101" customFormat="1" ht="15.0" customHeight="1" x14ac:dyDescent="0.15">
      <c r="A543" s="108">
        <v>20804</v>
      </c>
      <c r="B543" s="109" t="s">
        <v>417</v>
      </c>
      <c r="C543" s="188">
        <v>0</v>
      </c>
      <c r="D543" s="188">
        <v>0</v>
      </c>
    </row>
    <row r="544" spans="1:4" s="101" customFormat="1" ht="15.0" customHeight="1" x14ac:dyDescent="0.15">
      <c r="A544" s="108">
        <v>2080402</v>
      </c>
      <c r="B544" s="111" t="s">
        <v>418</v>
      </c>
      <c r="C544" s="213">
        <v>0</v>
      </c>
      <c r="D544" s="213">
        <v>0</v>
      </c>
    </row>
    <row r="545" spans="1:4" s="101" customFormat="1" ht="15.0" customHeight="1" x14ac:dyDescent="0.15">
      <c r="A545" s="108">
        <v>20805</v>
      </c>
      <c r="B545" s="109" t="s">
        <v>419</v>
      </c>
      <c r="C545" s="188">
        <v>68352</v>
      </c>
      <c r="D545" s="188">
        <v>0</v>
      </c>
    </row>
    <row r="546" spans="1:4" s="101" customFormat="1" ht="15.0" customHeight="1" x14ac:dyDescent="0.15">
      <c r="A546" s="108">
        <v>2080501</v>
      </c>
      <c r="B546" s="111" t="s">
        <v>420</v>
      </c>
      <c r="C546" s="213">
        <v>18581</v>
      </c>
      <c r="D546" s="213">
        <v>0</v>
      </c>
    </row>
    <row r="547" spans="1:4" s="101" customFormat="1" ht="15.0" customHeight="1" x14ac:dyDescent="0.15">
      <c r="A547" s="108">
        <v>2080502</v>
      </c>
      <c r="B547" s="111" t="s">
        <v>421</v>
      </c>
      <c r="C547" s="213">
        <v>6564</v>
      </c>
      <c r="D547" s="213">
        <v>0</v>
      </c>
    </row>
    <row r="548" spans="1:4" s="101" customFormat="1" ht="15.0" customHeight="1" x14ac:dyDescent="0.15">
      <c r="A548" s="108">
        <v>2080503</v>
      </c>
      <c r="B548" s="111" t="s">
        <v>422</v>
      </c>
      <c r="C548" s="213">
        <v>19</v>
      </c>
      <c r="D548" s="213">
        <v>0</v>
      </c>
    </row>
    <row r="549" spans="1:4" s="101" customFormat="1" ht="15.0" customHeight="1" x14ac:dyDescent="0.15">
      <c r="A549" s="108">
        <v>2080505</v>
      </c>
      <c r="B549" s="111" t="s">
        <v>423</v>
      </c>
      <c r="C549" s="213">
        <v>41067</v>
      </c>
      <c r="D549" s="213">
        <v>0</v>
      </c>
    </row>
    <row r="550" spans="1:4" s="101" customFormat="1" ht="15.0" customHeight="1" x14ac:dyDescent="0.15">
      <c r="A550" s="108">
        <v>2080506</v>
      </c>
      <c r="B550" s="111" t="s">
        <v>424</v>
      </c>
      <c r="C550" s="213">
        <v>2076</v>
      </c>
      <c r="D550" s="213">
        <v>0</v>
      </c>
    </row>
    <row r="551" spans="1:4" s="101" customFormat="1" ht="15.0" customHeight="1" x14ac:dyDescent="0.15">
      <c r="A551" s="108">
        <v>2080507</v>
      </c>
      <c r="B551" s="111" t="s">
        <v>425</v>
      </c>
      <c r="C551" s="213">
        <v>27</v>
      </c>
      <c r="D551" s="213">
        <v>0</v>
      </c>
    </row>
    <row r="552" spans="1:4" s="101" customFormat="1" ht="15.0" customHeight="1" x14ac:dyDescent="0.15">
      <c r="A552" s="108">
        <v>2080599</v>
      </c>
      <c r="B552" s="111" t="s">
        <v>426</v>
      </c>
      <c r="C552" s="213">
        <v>18</v>
      </c>
      <c r="D552" s="213">
        <v>0</v>
      </c>
    </row>
    <row r="553" spans="1:4" s="101" customFormat="1" ht="15.0" customHeight="1" x14ac:dyDescent="0.15">
      <c r="A553" s="108">
        <v>20806</v>
      </c>
      <c r="B553" s="109" t="s">
        <v>427</v>
      </c>
      <c r="C553" s="188">
        <v>21</v>
      </c>
      <c r="D553" s="188">
        <v>0</v>
      </c>
    </row>
    <row r="554" spans="1:4" s="101" customFormat="1" ht="15.0" customHeight="1" x14ac:dyDescent="0.15">
      <c r="A554" s="108">
        <v>2080601</v>
      </c>
      <c r="B554" s="111" t="s">
        <v>428</v>
      </c>
      <c r="C554" s="213">
        <v>21</v>
      </c>
      <c r="D554" s="213">
        <v>0</v>
      </c>
    </row>
    <row r="555" spans="1:4" s="101" customFormat="1" ht="15.0" customHeight="1" x14ac:dyDescent="0.15">
      <c r="A555" s="108">
        <v>2080602</v>
      </c>
      <c r="B555" s="111" t="s">
        <v>429</v>
      </c>
      <c r="C555" s="213">
        <v>0</v>
      </c>
      <c r="D555" s="213">
        <v>0</v>
      </c>
    </row>
    <row r="556" spans="1:4" s="101" customFormat="1" ht="15.0" customHeight="1" x14ac:dyDescent="0.15">
      <c r="A556" s="108">
        <v>2080699</v>
      </c>
      <c r="B556" s="111" t="s">
        <v>430</v>
      </c>
      <c r="C556" s="213">
        <v>0</v>
      </c>
      <c r="D556" s="213">
        <v>0</v>
      </c>
    </row>
    <row r="557" spans="1:4" s="101" customFormat="1" ht="15.0" customHeight="1" x14ac:dyDescent="0.15">
      <c r="A557" s="108">
        <v>20807</v>
      </c>
      <c r="B557" s="109" t="s">
        <v>431</v>
      </c>
      <c r="C557" s="188">
        <v>1266</v>
      </c>
      <c r="D557" s="188">
        <v>0</v>
      </c>
    </row>
    <row r="558" spans="1:4" s="101" customFormat="1" ht="15.0" customHeight="1" x14ac:dyDescent="0.15">
      <c r="A558" s="108">
        <v>2080701</v>
      </c>
      <c r="B558" s="111" t="s">
        <v>432</v>
      </c>
      <c r="C558" s="213">
        <v>0</v>
      </c>
      <c r="D558" s="213">
        <v>0</v>
      </c>
    </row>
    <row r="559" spans="1:4" s="101" customFormat="1" ht="15.0" customHeight="1" x14ac:dyDescent="0.15">
      <c r="A559" s="108">
        <v>2080702</v>
      </c>
      <c r="B559" s="111" t="s">
        <v>433</v>
      </c>
      <c r="C559" s="213">
        <v>0</v>
      </c>
      <c r="D559" s="213">
        <v>0</v>
      </c>
    </row>
    <row r="560" spans="1:4" s="101" customFormat="1" ht="15.0" customHeight="1" x14ac:dyDescent="0.15">
      <c r="A560" s="108">
        <v>2080704</v>
      </c>
      <c r="B560" s="111" t="s">
        <v>434</v>
      </c>
      <c r="C560" s="213">
        <v>0</v>
      </c>
      <c r="D560" s="213">
        <v>0</v>
      </c>
    </row>
    <row r="561" spans="1:4" s="101" customFormat="1" ht="15.0" customHeight="1" x14ac:dyDescent="0.15">
      <c r="A561" s="108">
        <v>2080705</v>
      </c>
      <c r="B561" s="111" t="s">
        <v>435</v>
      </c>
      <c r="C561" s="213">
        <v>0</v>
      </c>
      <c r="D561" s="213">
        <v>0</v>
      </c>
    </row>
    <row r="562" spans="1:4" s="101" customFormat="1" ht="15.0" customHeight="1" x14ac:dyDescent="0.15">
      <c r="A562" s="108">
        <v>2080709</v>
      </c>
      <c r="B562" s="111" t="s">
        <v>436</v>
      </c>
      <c r="C562" s="213">
        <v>0</v>
      </c>
      <c r="D562" s="213">
        <v>0</v>
      </c>
    </row>
    <row r="563" spans="1:4" s="101" customFormat="1" ht="15.0" customHeight="1" x14ac:dyDescent="0.15">
      <c r="A563" s="108">
        <v>2080711</v>
      </c>
      <c r="B563" s="111" t="s">
        <v>437</v>
      </c>
      <c r="C563" s="213">
        <v>0</v>
      </c>
      <c r="D563" s="213">
        <v>0</v>
      </c>
    </row>
    <row r="564" spans="1:4" s="101" customFormat="1" ht="15.0" customHeight="1" x14ac:dyDescent="0.15">
      <c r="A564" s="108">
        <v>2080712</v>
      </c>
      <c r="B564" s="111" t="s">
        <v>438</v>
      </c>
      <c r="C564" s="213">
        <v>0</v>
      </c>
      <c r="D564" s="213">
        <v>0</v>
      </c>
    </row>
    <row r="565" spans="1:4" s="101" customFormat="1" ht="15.0" customHeight="1" x14ac:dyDescent="0.15">
      <c r="A565" s="108">
        <v>2080713</v>
      </c>
      <c r="B565" s="111" t="s">
        <v>439</v>
      </c>
      <c r="C565" s="213">
        <v>7</v>
      </c>
      <c r="D565" s="213">
        <v>0</v>
      </c>
    </row>
    <row r="566" spans="1:4" s="102" customFormat="1" ht="15.0" customHeight="1" x14ac:dyDescent="0.15">
      <c r="A566" s="108">
        <v>2080799</v>
      </c>
      <c r="B566" s="111" t="s">
        <v>440</v>
      </c>
      <c r="C566" s="213">
        <v>1259</v>
      </c>
      <c r="D566" s="213">
        <v>0</v>
      </c>
    </row>
    <row r="567" spans="1:4" s="101" customFormat="1" ht="15.0" customHeight="1" x14ac:dyDescent="0.15">
      <c r="A567" s="108">
        <v>20808</v>
      </c>
      <c r="B567" s="109" t="s">
        <v>441</v>
      </c>
      <c r="C567" s="188">
        <v>5553</v>
      </c>
      <c r="D567" s="188">
        <v>1668</v>
      </c>
    </row>
    <row r="568" spans="1:4" s="101" customFormat="1" ht="15.0" customHeight="1" x14ac:dyDescent="0.15">
      <c r="A568" s="108">
        <v>2080801</v>
      </c>
      <c r="B568" s="111" t="s">
        <v>442</v>
      </c>
      <c r="C568" s="213">
        <v>843</v>
      </c>
      <c r="D568" s="213">
        <v>0</v>
      </c>
    </row>
    <row r="569" spans="1:4" s="101" customFormat="1" ht="15.0" customHeight="1" x14ac:dyDescent="0.15">
      <c r="A569" s="108">
        <v>2080802</v>
      </c>
      <c r="B569" s="111" t="s">
        <v>443</v>
      </c>
      <c r="C569" s="213">
        <v>434</v>
      </c>
      <c r="D569" s="213">
        <v>0</v>
      </c>
    </row>
    <row r="570" spans="1:4" s="101" customFormat="1" ht="15.0" customHeight="1" x14ac:dyDescent="0.15">
      <c r="A570" s="108">
        <v>2080803</v>
      </c>
      <c r="B570" s="111" t="s">
        <v>444</v>
      </c>
      <c r="C570" s="213">
        <v>73</v>
      </c>
      <c r="D570" s="213">
        <v>0</v>
      </c>
    </row>
    <row r="571" spans="1:4" s="101" customFormat="1" ht="15.0" customHeight="1" x14ac:dyDescent="0.15">
      <c r="A571" s="108">
        <v>2080804</v>
      </c>
      <c r="B571" s="111" t="s">
        <v>445</v>
      </c>
      <c r="C571" s="213">
        <v>3</v>
      </c>
      <c r="D571" s="213">
        <v>0</v>
      </c>
    </row>
    <row r="572" spans="1:4" s="101" customFormat="1" ht="15.0" customHeight="1" x14ac:dyDescent="0.15">
      <c r="A572" s="108">
        <v>2080805</v>
      </c>
      <c r="B572" s="111" t="s">
        <v>446</v>
      </c>
      <c r="C572" s="213">
        <v>1063</v>
      </c>
      <c r="D572" s="213">
        <v>0</v>
      </c>
    </row>
    <row r="573" spans="1:4" s="101" customFormat="1" ht="15.0" customHeight="1" x14ac:dyDescent="0.15">
      <c r="A573" s="108">
        <v>2080806</v>
      </c>
      <c r="B573" s="111" t="s">
        <v>447</v>
      </c>
      <c r="C573" s="213">
        <v>115</v>
      </c>
      <c r="D573" s="213">
        <v>0</v>
      </c>
    </row>
    <row r="574" spans="1:4" s="101" customFormat="1" ht="15.0" customHeight="1" x14ac:dyDescent="0.15">
      <c r="A574" s="108">
        <v>2080899</v>
      </c>
      <c r="B574" s="111" t="s">
        <v>448</v>
      </c>
      <c r="C574" s="213">
        <v>3022</v>
      </c>
      <c r="D574" s="213">
        <v>1668</v>
      </c>
    </row>
    <row r="575" spans="1:4" s="101" customFormat="1" ht="15.0" customHeight="1" x14ac:dyDescent="0.15">
      <c r="A575" s="108">
        <v>20809</v>
      </c>
      <c r="B575" s="109" t="s">
        <v>449</v>
      </c>
      <c r="C575" s="190">
        <v>961</v>
      </c>
      <c r="D575" s="190">
        <v>0</v>
      </c>
    </row>
    <row r="576" spans="1:4" s="101" customFormat="1" ht="15.0" customHeight="1" x14ac:dyDescent="0.15">
      <c r="A576" s="108">
        <v>2080901</v>
      </c>
      <c r="B576" s="111" t="s">
        <v>450</v>
      </c>
      <c r="C576" s="213">
        <v>156</v>
      </c>
      <c r="D576" s="213">
        <v>0</v>
      </c>
    </row>
    <row r="577" spans="1:4" s="101" customFormat="1" ht="15.0" customHeight="1" x14ac:dyDescent="0.15">
      <c r="A577" s="108">
        <v>2080902</v>
      </c>
      <c r="B577" s="111" t="s">
        <v>451</v>
      </c>
      <c r="C577" s="213">
        <v>0</v>
      </c>
      <c r="D577" s="213">
        <v>0</v>
      </c>
    </row>
    <row r="578" spans="1:4" s="101" customFormat="1" ht="15.0" customHeight="1" x14ac:dyDescent="0.15">
      <c r="A578" s="108">
        <v>2080903</v>
      </c>
      <c r="B578" s="111" t="s">
        <v>452</v>
      </c>
      <c r="C578" s="213">
        <v>130</v>
      </c>
      <c r="D578" s="213">
        <v>0</v>
      </c>
    </row>
    <row r="579" spans="1:4" s="101" customFormat="1" ht="15.0" customHeight="1" x14ac:dyDescent="0.15">
      <c r="A579" s="108">
        <v>2080904</v>
      </c>
      <c r="B579" s="111" t="s">
        <v>453</v>
      </c>
      <c r="C579" s="213">
        <v>52</v>
      </c>
      <c r="D579" s="213">
        <v>0</v>
      </c>
    </row>
    <row r="580" spans="1:4" s="101" customFormat="1" ht="15.0" customHeight="1" x14ac:dyDescent="0.15">
      <c r="A580" s="108">
        <v>2080905</v>
      </c>
      <c r="B580" s="111" t="s">
        <v>454</v>
      </c>
      <c r="C580" s="213">
        <v>313</v>
      </c>
      <c r="D580" s="213">
        <v>0</v>
      </c>
    </row>
    <row r="581" spans="1:4" s="101" customFormat="1" ht="15.0" customHeight="1" x14ac:dyDescent="0.15">
      <c r="A581" s="108">
        <v>2080999</v>
      </c>
      <c r="B581" s="111" t="s">
        <v>455</v>
      </c>
      <c r="C581" s="213">
        <v>310</v>
      </c>
      <c r="D581" s="213">
        <v>0</v>
      </c>
    </row>
    <row r="582" spans="1:4" s="101" customFormat="1" ht="15.0" customHeight="1" x14ac:dyDescent="0.15">
      <c r="A582" s="108">
        <v>20810</v>
      </c>
      <c r="B582" s="109" t="s">
        <v>456</v>
      </c>
      <c r="C582" s="190">
        <v>3004</v>
      </c>
      <c r="D582" s="190">
        <v>0</v>
      </c>
    </row>
    <row r="583" spans="1:4" s="102" customFormat="1" ht="15.0" customHeight="1" x14ac:dyDescent="0.15">
      <c r="A583" s="108">
        <v>2081001</v>
      </c>
      <c r="B583" s="111" t="s">
        <v>457</v>
      </c>
      <c r="C583" s="213">
        <v>536</v>
      </c>
      <c r="D583" s="213">
        <v>0</v>
      </c>
    </row>
    <row r="584" spans="1:4" s="101" customFormat="1" ht="15.0" customHeight="1" x14ac:dyDescent="0.15">
      <c r="A584" s="108">
        <v>2081002</v>
      </c>
      <c r="B584" s="111" t="s">
        <v>458</v>
      </c>
      <c r="C584" s="213">
        <v>505</v>
      </c>
      <c r="D584" s="213">
        <v>0</v>
      </c>
    </row>
    <row r="585" spans="1:4" s="101" customFormat="1" ht="15.0" customHeight="1" x14ac:dyDescent="0.15">
      <c r="A585" s="108">
        <v>2081003</v>
      </c>
      <c r="B585" s="111" t="s">
        <v>459</v>
      </c>
      <c r="C585" s="213">
        <v>0</v>
      </c>
      <c r="D585" s="213">
        <v>0</v>
      </c>
    </row>
    <row r="586" spans="1:4" s="101" customFormat="1" ht="15.0" customHeight="1" x14ac:dyDescent="0.15">
      <c r="A586" s="108">
        <v>2081004</v>
      </c>
      <c r="B586" s="111" t="s">
        <v>460</v>
      </c>
      <c r="C586" s="213">
        <v>1089</v>
      </c>
      <c r="D586" s="213">
        <v>0</v>
      </c>
    </row>
    <row r="587" spans="1:4" s="102" customFormat="1" ht="15.0" customHeight="1" x14ac:dyDescent="0.15">
      <c r="A587" s="108">
        <v>2081005</v>
      </c>
      <c r="B587" s="111" t="s">
        <v>461</v>
      </c>
      <c r="C587" s="213">
        <v>859</v>
      </c>
      <c r="D587" s="213">
        <v>0</v>
      </c>
    </row>
    <row r="588" spans="1:4" s="101" customFormat="1" ht="15.0" customHeight="1" x14ac:dyDescent="0.15">
      <c r="A588" s="108"/>
      <c r="B588" s="111" t="s">
        <v>462</v>
      </c>
      <c r="C588" s="213">
        <v>0</v>
      </c>
      <c r="D588" s="213">
        <v>0</v>
      </c>
    </row>
    <row r="589" spans="1:4" s="101" customFormat="1" ht="15.0" customHeight="1" x14ac:dyDescent="0.15">
      <c r="A589" s="108">
        <v>2081099</v>
      </c>
      <c r="B589" s="111" t="s">
        <v>463</v>
      </c>
      <c r="C589" s="213">
        <v>15</v>
      </c>
      <c r="D589" s="213">
        <v>0</v>
      </c>
    </row>
    <row r="590" spans="1:4" s="101" customFormat="1" ht="15.0" customHeight="1" x14ac:dyDescent="0.15">
      <c r="A590" s="108">
        <v>20811</v>
      </c>
      <c r="B590" s="109" t="s">
        <v>464</v>
      </c>
      <c r="C590" s="188">
        <v>3741</v>
      </c>
      <c r="D590" s="188">
        <v>101</v>
      </c>
    </row>
    <row r="591" spans="1:4" s="101" customFormat="1" ht="15.0" customHeight="1" x14ac:dyDescent="0.15">
      <c r="A591" s="108">
        <v>2081101</v>
      </c>
      <c r="B591" s="111" t="s">
        <v>57</v>
      </c>
      <c r="C591" s="213">
        <v>616</v>
      </c>
      <c r="D591" s="213">
        <v>0</v>
      </c>
    </row>
    <row r="592" spans="1:4" s="101" customFormat="1" ht="15.0" customHeight="1" x14ac:dyDescent="0.15">
      <c r="A592" s="108">
        <v>2081102</v>
      </c>
      <c r="B592" s="111" t="s">
        <v>58</v>
      </c>
      <c r="C592" s="213">
        <v>82</v>
      </c>
      <c r="D592" s="213">
        <v>0</v>
      </c>
    </row>
    <row r="593" spans="1:4" s="101" customFormat="1" ht="15.0" customHeight="1" x14ac:dyDescent="0.15">
      <c r="A593" s="108">
        <v>2081103</v>
      </c>
      <c r="B593" s="111" t="s">
        <v>59</v>
      </c>
      <c r="C593" s="213">
        <v>76</v>
      </c>
      <c r="D593" s="213">
        <v>0</v>
      </c>
    </row>
    <row r="594" spans="1:4" s="101" customFormat="1" ht="15.0" customHeight="1" x14ac:dyDescent="0.15">
      <c r="A594" s="108">
        <v>2081104</v>
      </c>
      <c r="B594" s="111" t="s">
        <v>465</v>
      </c>
      <c r="C594" s="213">
        <v>150</v>
      </c>
      <c r="D594" s="213">
        <v>0</v>
      </c>
    </row>
    <row r="595" spans="1:4" s="101" customFormat="1" ht="15.0" customHeight="1" x14ac:dyDescent="0.15">
      <c r="A595" s="108">
        <v>2081105</v>
      </c>
      <c r="B595" s="111" t="s">
        <v>466</v>
      </c>
      <c r="C595" s="213">
        <v>41</v>
      </c>
      <c r="D595" s="213">
        <v>0</v>
      </c>
    </row>
    <row r="596" spans="1:4" s="101" customFormat="1" ht="15.0" customHeight="1" x14ac:dyDescent="0.15">
      <c r="A596" s="108">
        <v>2081106</v>
      </c>
      <c r="B596" s="111" t="s">
        <v>467</v>
      </c>
      <c r="C596" s="213">
        <v>9</v>
      </c>
      <c r="D596" s="213">
        <v>0</v>
      </c>
    </row>
    <row r="597" spans="1:4" s="101" customFormat="1" ht="15.0" customHeight="1" x14ac:dyDescent="0.15">
      <c r="A597" s="108">
        <v>2081107</v>
      </c>
      <c r="B597" s="111" t="s">
        <v>468</v>
      </c>
      <c r="C597" s="213">
        <v>445</v>
      </c>
      <c r="D597" s="213">
        <v>0</v>
      </c>
    </row>
    <row r="598" spans="1:4" s="101" customFormat="1" ht="15.0" customHeight="1" x14ac:dyDescent="0.15">
      <c r="A598" s="108">
        <v>2081199</v>
      </c>
      <c r="B598" s="111" t="s">
        <v>469</v>
      </c>
      <c r="C598" s="213">
        <v>2322</v>
      </c>
      <c r="D598" s="213">
        <v>101</v>
      </c>
    </row>
    <row r="599" spans="1:4" s="101" customFormat="1" ht="15.0" customHeight="1" x14ac:dyDescent="0.15">
      <c r="A599" s="108">
        <v>20816</v>
      </c>
      <c r="B599" s="109" t="s">
        <v>470</v>
      </c>
      <c r="C599" s="188">
        <v>65</v>
      </c>
      <c r="D599" s="188">
        <v>0</v>
      </c>
    </row>
    <row r="600" spans="1:4" s="101" customFormat="1" ht="15.0" customHeight="1" x14ac:dyDescent="0.15">
      <c r="A600" s="108">
        <v>2081601</v>
      </c>
      <c r="B600" s="111" t="s">
        <v>57</v>
      </c>
      <c r="C600" s="213">
        <v>60</v>
      </c>
      <c r="D600" s="213">
        <v>0</v>
      </c>
    </row>
    <row r="601" spans="1:4" s="101" customFormat="1" ht="15.0" customHeight="1" x14ac:dyDescent="0.15">
      <c r="A601" s="108">
        <v>2081602</v>
      </c>
      <c r="B601" s="111" t="s">
        <v>58</v>
      </c>
      <c r="C601" s="213">
        <v>0</v>
      </c>
      <c r="D601" s="213">
        <v>0</v>
      </c>
    </row>
    <row r="602" spans="1:4" s="101" customFormat="1" ht="15.0" customHeight="1" x14ac:dyDescent="0.15">
      <c r="A602" s="108">
        <v>2081603</v>
      </c>
      <c r="B602" s="111" t="s">
        <v>59</v>
      </c>
      <c r="C602" s="213">
        <v>0</v>
      </c>
      <c r="D602" s="213">
        <v>0</v>
      </c>
    </row>
    <row r="603" spans="1:4" s="101" customFormat="1" ht="15.0" customHeight="1" x14ac:dyDescent="0.15">
      <c r="A603" s="108">
        <v>2081699</v>
      </c>
      <c r="B603" s="111" t="s">
        <v>471</v>
      </c>
      <c r="C603" s="213">
        <v>5</v>
      </c>
      <c r="D603" s="213">
        <v>0</v>
      </c>
    </row>
    <row r="604" spans="1:4" s="101" customFormat="1" ht="15.0" customHeight="1" x14ac:dyDescent="0.15">
      <c r="A604" s="108">
        <v>20819</v>
      </c>
      <c r="B604" s="109" t="s">
        <v>472</v>
      </c>
      <c r="C604" s="188">
        <v>3822</v>
      </c>
      <c r="D604" s="188">
        <v>0</v>
      </c>
    </row>
    <row r="605" spans="1:4" s="101" customFormat="1" ht="15.0" customHeight="1" x14ac:dyDescent="0.15">
      <c r="A605" s="108">
        <v>2081901</v>
      </c>
      <c r="B605" s="111" t="s">
        <v>473</v>
      </c>
      <c r="C605" s="213">
        <v>1662</v>
      </c>
      <c r="D605" s="213">
        <v>0</v>
      </c>
    </row>
    <row r="606" spans="1:4" s="101" customFormat="1" ht="15.0" customHeight="1" x14ac:dyDescent="0.15">
      <c r="A606" s="108">
        <v>2081902</v>
      </c>
      <c r="B606" s="111" t="s">
        <v>474</v>
      </c>
      <c r="C606" s="213">
        <v>2160</v>
      </c>
      <c r="D606" s="213">
        <v>0</v>
      </c>
    </row>
    <row r="607" spans="1:4" s="101" customFormat="1" ht="15.0" customHeight="1" x14ac:dyDescent="0.15">
      <c r="A607" s="108">
        <v>20820</v>
      </c>
      <c r="B607" s="109" t="s">
        <v>475</v>
      </c>
      <c r="C607" s="188">
        <v>347</v>
      </c>
      <c r="D607" s="188">
        <v>0</v>
      </c>
    </row>
    <row r="608" spans="1:4" s="101" customFormat="1" ht="15.0" customHeight="1" x14ac:dyDescent="0.15">
      <c r="A608" s="108">
        <v>2082001</v>
      </c>
      <c r="B608" s="111" t="s">
        <v>476</v>
      </c>
      <c r="C608" s="213">
        <v>90</v>
      </c>
      <c r="D608" s="213">
        <v>0</v>
      </c>
    </row>
    <row r="609" spans="1:4" s="101" customFormat="1" ht="15.0" customHeight="1" x14ac:dyDescent="0.15">
      <c r="A609" s="108">
        <v>2082002</v>
      </c>
      <c r="B609" s="111" t="s">
        <v>477</v>
      </c>
      <c r="C609" s="213">
        <v>257</v>
      </c>
      <c r="D609" s="213">
        <v>0</v>
      </c>
    </row>
    <row r="610" spans="1:4" s="101" customFormat="1" ht="15.0" customHeight="1" x14ac:dyDescent="0.15">
      <c r="A610" s="108">
        <v>20821</v>
      </c>
      <c r="B610" s="109" t="s">
        <v>478</v>
      </c>
      <c r="C610" s="213">
        <v>3184</v>
      </c>
      <c r="D610" s="213">
        <v>0</v>
      </c>
    </row>
    <row r="611" spans="1:4" s="101" customFormat="1" ht="15.0" customHeight="1" x14ac:dyDescent="0.15">
      <c r="A611" s="108">
        <v>2082101</v>
      </c>
      <c r="B611" s="111" t="s">
        <v>479</v>
      </c>
      <c r="C611" s="213">
        <v>121</v>
      </c>
      <c r="D611" s="213">
        <v>0</v>
      </c>
    </row>
    <row r="612" spans="1:4" s="101" customFormat="1" ht="15.0" customHeight="1" x14ac:dyDescent="0.15">
      <c r="A612" s="108">
        <v>2082102</v>
      </c>
      <c r="B612" s="111" t="s">
        <v>480</v>
      </c>
      <c r="C612" s="213">
        <v>3063</v>
      </c>
      <c r="D612" s="213">
        <v>0</v>
      </c>
    </row>
    <row r="613" spans="1:4" s="101" customFormat="1" ht="15.0" customHeight="1" x14ac:dyDescent="0.15">
      <c r="A613" s="108">
        <v>20824</v>
      </c>
      <c r="B613" s="109" t="s">
        <v>481</v>
      </c>
      <c r="C613" s="213">
        <v>0</v>
      </c>
      <c r="D613" s="213">
        <v>0</v>
      </c>
    </row>
    <row r="614" spans="1:4" s="101" customFormat="1" ht="15.0" customHeight="1" x14ac:dyDescent="0.15">
      <c r="A614" s="108">
        <v>2082401</v>
      </c>
      <c r="B614" s="111" t="s">
        <v>482</v>
      </c>
      <c r="C614" s="213">
        <v>0</v>
      </c>
      <c r="D614" s="213">
        <v>0</v>
      </c>
    </row>
    <row r="615" spans="1:4" s="101" customFormat="1" ht="15.0" customHeight="1" x14ac:dyDescent="0.15">
      <c r="A615" s="108">
        <v>2082402</v>
      </c>
      <c r="B615" s="111" t="s">
        <v>483</v>
      </c>
      <c r="C615" s="213">
        <v>0</v>
      </c>
      <c r="D615" s="213">
        <v>0</v>
      </c>
    </row>
    <row r="616" spans="1:4" s="101" customFormat="1" ht="15.0" customHeight="1" x14ac:dyDescent="0.15">
      <c r="A616" s="108">
        <v>20825</v>
      </c>
      <c r="B616" s="109" t="s">
        <v>484</v>
      </c>
      <c r="C616" s="213">
        <v>314</v>
      </c>
      <c r="D616" s="213">
        <v>0</v>
      </c>
    </row>
    <row r="617" spans="1:4" s="101" customFormat="1" ht="15.0" customHeight="1" x14ac:dyDescent="0.15">
      <c r="A617" s="108">
        <v>2082501</v>
      </c>
      <c r="B617" s="111" t="s">
        <v>485</v>
      </c>
      <c r="C617" s="213">
        <v>102</v>
      </c>
      <c r="D617" s="213">
        <v>0</v>
      </c>
    </row>
    <row r="618" spans="1:4" s="101" customFormat="1" ht="15.0" customHeight="1" x14ac:dyDescent="0.15">
      <c r="A618" s="108">
        <v>2082502</v>
      </c>
      <c r="B618" s="111" t="s">
        <v>486</v>
      </c>
      <c r="C618" s="213">
        <v>212</v>
      </c>
      <c r="D618" s="213">
        <v>0</v>
      </c>
    </row>
    <row r="619" spans="1:4" s="101" customFormat="1" ht="15.0" customHeight="1" x14ac:dyDescent="0.15">
      <c r="A619" s="108">
        <v>20826</v>
      </c>
      <c r="B619" s="109" t="s">
        <v>487</v>
      </c>
      <c r="C619" s="213">
        <v>6228</v>
      </c>
      <c r="D619" s="213">
        <v>5234</v>
      </c>
    </row>
    <row r="620" spans="1:4" s="101" customFormat="1" ht="15.0" customHeight="1" x14ac:dyDescent="0.15">
      <c r="A620" s="108">
        <v>2082601</v>
      </c>
      <c r="B620" s="111" t="s">
        <v>488</v>
      </c>
      <c r="C620" s="213">
        <v>0</v>
      </c>
      <c r="D620" s="213">
        <v>0</v>
      </c>
    </row>
    <row r="621" spans="1:4" s="101" customFormat="1" ht="15.0" customHeight="1" x14ac:dyDescent="0.15">
      <c r="A621" s="108">
        <v>2082602</v>
      </c>
      <c r="B621" s="111" t="s">
        <v>489</v>
      </c>
      <c r="C621" s="213">
        <v>6228</v>
      </c>
      <c r="D621" s="213">
        <v>5234</v>
      </c>
    </row>
    <row r="622" spans="1:4" s="101" customFormat="1" ht="15.0" customHeight="1" x14ac:dyDescent="0.15">
      <c r="A622" s="108">
        <v>2082699</v>
      </c>
      <c r="B622" s="111" t="s">
        <v>490</v>
      </c>
      <c r="C622" s="213">
        <v>0</v>
      </c>
      <c r="D622" s="213">
        <v>0</v>
      </c>
    </row>
    <row r="623" spans="1:4" s="102" customFormat="1" ht="15.0" customHeight="1" x14ac:dyDescent="0.15">
      <c r="A623" s="108">
        <v>20827</v>
      </c>
      <c r="B623" s="109" t="s">
        <v>491</v>
      </c>
      <c r="C623" s="213">
        <v>88</v>
      </c>
      <c r="D623" s="213">
        <v>0</v>
      </c>
    </row>
    <row r="624" spans="1:4" s="101" customFormat="1" ht="15.0" customHeight="1" x14ac:dyDescent="0.15">
      <c r="A624" s="108">
        <v>2082701</v>
      </c>
      <c r="B624" s="111" t="s">
        <v>492</v>
      </c>
      <c r="C624" s="213">
        <v>0</v>
      </c>
      <c r="D624" s="213">
        <v>0</v>
      </c>
    </row>
    <row r="625" spans="1:4" s="101" customFormat="1" ht="15.0" customHeight="1" x14ac:dyDescent="0.15">
      <c r="A625" s="108">
        <v>2082702</v>
      </c>
      <c r="B625" s="111" t="s">
        <v>493</v>
      </c>
      <c r="C625" s="213">
        <v>0</v>
      </c>
      <c r="D625" s="213">
        <v>0</v>
      </c>
    </row>
    <row r="626" spans="1:4" s="101" customFormat="1" ht="15.0" customHeight="1" x14ac:dyDescent="0.15">
      <c r="A626" s="108">
        <v>2082703</v>
      </c>
      <c r="B626" s="111" t="s">
        <v>494</v>
      </c>
      <c r="C626" s="213">
        <v>0</v>
      </c>
      <c r="D626" s="213">
        <v>0</v>
      </c>
    </row>
    <row r="627" spans="1:4" s="101" customFormat="1" ht="15.0" customHeight="1" x14ac:dyDescent="0.15">
      <c r="A627" s="108">
        <v>2082799</v>
      </c>
      <c r="B627" s="111" t="s">
        <v>495</v>
      </c>
      <c r="C627" s="213">
        <v>88</v>
      </c>
      <c r="D627" s="213">
        <v>0</v>
      </c>
    </row>
    <row r="628" spans="1:4" s="101" customFormat="1" ht="15.0" customHeight="1" x14ac:dyDescent="0.15">
      <c r="A628" s="108">
        <v>20828</v>
      </c>
      <c r="B628" s="109" t="s">
        <v>496</v>
      </c>
      <c r="C628" s="213">
        <v>1581</v>
      </c>
      <c r="D628" s="213">
        <v>0</v>
      </c>
    </row>
    <row r="629" spans="1:4" s="102" customFormat="1" ht="15.0" customHeight="1" x14ac:dyDescent="0.15">
      <c r="A629" s="108">
        <v>2082801</v>
      </c>
      <c r="B629" s="111" t="s">
        <v>57</v>
      </c>
      <c r="C629" s="213">
        <v>558</v>
      </c>
      <c r="D629" s="213">
        <v>0</v>
      </c>
    </row>
    <row r="630" spans="1:4" s="101" customFormat="1" ht="15.0" customHeight="1" x14ac:dyDescent="0.15">
      <c r="A630" s="108">
        <v>2082802</v>
      </c>
      <c r="B630" s="111" t="s">
        <v>58</v>
      </c>
      <c r="C630" s="213">
        <v>49</v>
      </c>
      <c r="D630" s="213">
        <v>0</v>
      </c>
    </row>
    <row r="631" spans="1:4" s="101" customFormat="1" ht="15.0" customHeight="1" x14ac:dyDescent="0.15">
      <c r="A631" s="108">
        <v>2082803</v>
      </c>
      <c r="B631" s="111" t="s">
        <v>59</v>
      </c>
      <c r="C631" s="213">
        <v>39</v>
      </c>
      <c r="D631" s="213">
        <v>0</v>
      </c>
    </row>
    <row r="632" spans="1:4" s="101" customFormat="1" ht="15.0" customHeight="1" x14ac:dyDescent="0.15">
      <c r="A632" s="108">
        <v>2082804</v>
      </c>
      <c r="B632" s="111" t="s">
        <v>497</v>
      </c>
      <c r="C632" s="213">
        <v>347</v>
      </c>
      <c r="D632" s="213">
        <v>0</v>
      </c>
    </row>
    <row r="633" spans="1:4" s="102" customFormat="1" ht="15.0" customHeight="1" x14ac:dyDescent="0.15">
      <c r="A633" s="108">
        <v>2082805</v>
      </c>
      <c r="B633" s="111" t="s">
        <v>498</v>
      </c>
      <c r="C633" s="213">
        <v>88</v>
      </c>
      <c r="D633" s="213">
        <v>0</v>
      </c>
    </row>
    <row r="634" spans="1:4" s="101" customFormat="1" ht="15.0" customHeight="1" x14ac:dyDescent="0.15">
      <c r="A634" s="108">
        <v>2082850</v>
      </c>
      <c r="B634" s="111" t="s">
        <v>66</v>
      </c>
      <c r="C634" s="213">
        <v>300</v>
      </c>
      <c r="D634" s="213">
        <v>0</v>
      </c>
    </row>
    <row r="635" spans="1:4" s="101" customFormat="1" ht="15.0" customHeight="1" x14ac:dyDescent="0.15">
      <c r="A635" s="108">
        <v>2082899</v>
      </c>
      <c r="B635" s="111" t="s">
        <v>499</v>
      </c>
      <c r="C635" s="213">
        <v>200</v>
      </c>
      <c r="D635" s="213">
        <v>0</v>
      </c>
    </row>
    <row r="636" spans="1:4" s="101" customFormat="1" ht="15.0" customHeight="1" x14ac:dyDescent="0.15">
      <c r="A636" s="108"/>
      <c r="B636" s="111" t="s">
        <v>500</v>
      </c>
      <c r="C636" s="213">
        <v>0</v>
      </c>
      <c r="D636" s="213">
        <v>0</v>
      </c>
    </row>
    <row r="637" spans="1:4" s="101" customFormat="1" ht="15.0" customHeight="1" x14ac:dyDescent="0.15">
      <c r="A637" s="108"/>
      <c r="B637" s="111" t="s">
        <v>501</v>
      </c>
      <c r="C637" s="213">
        <v>0</v>
      </c>
      <c r="D637" s="213">
        <v>0</v>
      </c>
    </row>
    <row r="638" spans="1:4" s="101" customFormat="1" ht="15.0" customHeight="1" x14ac:dyDescent="0.15">
      <c r="A638" s="108"/>
      <c r="B638" s="111" t="s">
        <v>502</v>
      </c>
      <c r="C638" s="213">
        <v>0</v>
      </c>
      <c r="D638" s="213">
        <v>0</v>
      </c>
    </row>
    <row r="639" spans="1:4" s="101" customFormat="1" ht="15.0" customHeight="1" x14ac:dyDescent="0.15">
      <c r="A639" s="108">
        <v>20899</v>
      </c>
      <c r="B639" s="109" t="s">
        <v>503</v>
      </c>
      <c r="C639" s="213">
        <v>2610</v>
      </c>
      <c r="D639" s="213">
        <v>0</v>
      </c>
    </row>
    <row r="640" spans="1:4" s="101" customFormat="1" ht="15.0" customHeight="1" x14ac:dyDescent="0.15">
      <c r="A640" s="108">
        <v>210</v>
      </c>
      <c r="B640" s="109" t="s">
        <v>504</v>
      </c>
      <c r="C640" s="213">
        <v>68299</v>
      </c>
      <c r="D640" s="213">
        <v>76</v>
      </c>
    </row>
    <row r="641" spans="1:4" s="101" customFormat="1" ht="15.0" customHeight="1" x14ac:dyDescent="0.15">
      <c r="A641" s="108">
        <v>21001</v>
      </c>
      <c r="B641" s="109" t="s">
        <v>505</v>
      </c>
      <c r="C641" s="213">
        <v>4191</v>
      </c>
      <c r="D641" s="213">
        <v>0</v>
      </c>
    </row>
    <row r="642" spans="1:4" s="101" customFormat="1" ht="15.0" customHeight="1" x14ac:dyDescent="0.15">
      <c r="A642" s="108">
        <v>2100101</v>
      </c>
      <c r="B642" s="111" t="s">
        <v>57</v>
      </c>
      <c r="C642" s="213">
        <v>3700</v>
      </c>
      <c r="D642" s="213">
        <v>0</v>
      </c>
    </row>
    <row r="643" spans="1:4" s="101" customFormat="1" ht="15.0" customHeight="1" x14ac:dyDescent="0.15">
      <c r="A643" s="108">
        <v>2100102</v>
      </c>
      <c r="B643" s="111" t="s">
        <v>58</v>
      </c>
      <c r="C643" s="213">
        <v>315</v>
      </c>
      <c r="D643" s="213">
        <v>0</v>
      </c>
    </row>
    <row r="644" spans="1:4" s="101" customFormat="1" ht="15.0" customHeight="1" x14ac:dyDescent="0.15">
      <c r="A644" s="108">
        <v>2100103</v>
      </c>
      <c r="B644" s="111" t="s">
        <v>59</v>
      </c>
      <c r="C644" s="213">
        <v>80</v>
      </c>
      <c r="D644" s="213">
        <v>0</v>
      </c>
    </row>
    <row r="645" spans="1:4" s="101" customFormat="1" ht="15.0" customHeight="1" x14ac:dyDescent="0.15">
      <c r="A645" s="108">
        <v>2100199</v>
      </c>
      <c r="B645" s="111" t="s">
        <v>506</v>
      </c>
      <c r="C645" s="213">
        <v>96</v>
      </c>
      <c r="D645" s="213">
        <v>0</v>
      </c>
    </row>
    <row r="646" spans="1:4" s="101" customFormat="1" ht="15.0" customHeight="1" x14ac:dyDescent="0.15">
      <c r="A646" s="108">
        <v>21002</v>
      </c>
      <c r="B646" s="109" t="s">
        <v>507</v>
      </c>
      <c r="C646" s="213">
        <v>18217</v>
      </c>
      <c r="D646" s="213">
        <v>0</v>
      </c>
    </row>
    <row r="647" spans="1:4" s="102" customFormat="1" ht="15.0" customHeight="1" x14ac:dyDescent="0.15">
      <c r="A647" s="108">
        <v>2100201</v>
      </c>
      <c r="B647" s="111" t="s">
        <v>508</v>
      </c>
      <c r="C647" s="213">
        <v>16644</v>
      </c>
      <c r="D647" s="213">
        <v>0</v>
      </c>
    </row>
    <row r="648" spans="1:4" s="101" customFormat="1" ht="15.0" customHeight="1" x14ac:dyDescent="0.15">
      <c r="A648" s="108">
        <v>2100202</v>
      </c>
      <c r="B648" s="111" t="s">
        <v>509</v>
      </c>
      <c r="C648" s="213">
        <v>1569</v>
      </c>
      <c r="D648" s="213">
        <v>0</v>
      </c>
    </row>
    <row r="649" spans="1:4" s="101" customFormat="1" ht="15.0" customHeight="1" x14ac:dyDescent="0.15">
      <c r="A649" s="108">
        <v>2100203</v>
      </c>
      <c r="B649" s="111" t="s">
        <v>510</v>
      </c>
      <c r="C649" s="213">
        <v>0</v>
      </c>
      <c r="D649" s="213">
        <v>0</v>
      </c>
    </row>
    <row r="650" spans="1:4" s="101" customFormat="1" ht="15.0" customHeight="1" x14ac:dyDescent="0.15">
      <c r="A650" s="108">
        <v>2100204</v>
      </c>
      <c r="B650" s="111" t="s">
        <v>511</v>
      </c>
      <c r="C650" s="213">
        <v>0</v>
      </c>
      <c r="D650" s="213">
        <v>0</v>
      </c>
    </row>
    <row r="651" spans="1:4" s="101" customFormat="1" ht="15.0" customHeight="1" x14ac:dyDescent="0.15">
      <c r="A651" s="108">
        <v>2100205</v>
      </c>
      <c r="B651" s="111" t="s">
        <v>512</v>
      </c>
      <c r="C651" s="213">
        <v>4</v>
      </c>
      <c r="D651" s="213">
        <v>0</v>
      </c>
    </row>
    <row r="652" spans="1:4" s="101" customFormat="1" ht="15.0" customHeight="1" x14ac:dyDescent="0.15">
      <c r="A652" s="108">
        <v>2100206</v>
      </c>
      <c r="B652" s="111" t="s">
        <v>513</v>
      </c>
      <c r="C652" s="213">
        <v>0</v>
      </c>
      <c r="D652" s="213">
        <v>0</v>
      </c>
    </row>
    <row r="653" spans="1:4" s="101" customFormat="1" ht="15.0" customHeight="1" x14ac:dyDescent="0.15">
      <c r="A653" s="108">
        <v>2100207</v>
      </c>
      <c r="B653" s="111" t="s">
        <v>514</v>
      </c>
      <c r="C653" s="213">
        <v>0</v>
      </c>
      <c r="D653" s="213">
        <v>0</v>
      </c>
    </row>
    <row r="654" spans="1:4" s="101" customFormat="1" ht="15.0" customHeight="1" x14ac:dyDescent="0.15">
      <c r="A654" s="108">
        <v>2100208</v>
      </c>
      <c r="B654" s="111" t="s">
        <v>515</v>
      </c>
      <c r="C654" s="213">
        <v>0</v>
      </c>
      <c r="D654" s="213">
        <v>0</v>
      </c>
    </row>
    <row r="655" spans="1:4" s="102" customFormat="1" ht="15.0" customHeight="1" x14ac:dyDescent="0.15">
      <c r="A655" s="108">
        <v>2100209</v>
      </c>
      <c r="B655" s="111" t="s">
        <v>516</v>
      </c>
      <c r="C655" s="213">
        <v>0</v>
      </c>
      <c r="D655" s="213">
        <v>0</v>
      </c>
    </row>
    <row r="656" spans="1:4" s="101" customFormat="1" ht="15.0" customHeight="1" x14ac:dyDescent="0.15">
      <c r="A656" s="108">
        <v>2100210</v>
      </c>
      <c r="B656" s="111" t="s">
        <v>517</v>
      </c>
      <c r="C656" s="213">
        <v>0</v>
      </c>
      <c r="D656" s="213">
        <v>0</v>
      </c>
    </row>
    <row r="657" spans="1:4" s="101" customFormat="1" ht="15.0" customHeight="1" x14ac:dyDescent="0.15">
      <c r="A657" s="108">
        <v>2100211</v>
      </c>
      <c r="B657" s="111" t="s">
        <v>518</v>
      </c>
      <c r="C657" s="213">
        <v>0</v>
      </c>
      <c r="D657" s="213">
        <v>0</v>
      </c>
    </row>
    <row r="658" spans="1:4" s="101" customFormat="1" ht="15.0" customHeight="1" x14ac:dyDescent="0.15">
      <c r="A658" s="108"/>
      <c r="B658" s="111" t="s">
        <v>519</v>
      </c>
      <c r="C658" s="213">
        <v>0</v>
      </c>
      <c r="D658" s="213">
        <v>0</v>
      </c>
    </row>
    <row r="659" spans="1:4" s="101" customFormat="1" ht="15.0" customHeight="1" x14ac:dyDescent="0.15">
      <c r="A659" s="108">
        <v>2100299</v>
      </c>
      <c r="B659" s="111" t="s">
        <v>520</v>
      </c>
      <c r="C659" s="213">
        <v>0</v>
      </c>
      <c r="D659" s="213">
        <v>0</v>
      </c>
    </row>
    <row r="660" spans="1:4" s="101" customFormat="1" ht="15.0" customHeight="1" x14ac:dyDescent="0.15">
      <c r="A660" s="108">
        <v>21003</v>
      </c>
      <c r="B660" s="109" t="s">
        <v>521</v>
      </c>
      <c r="C660" s="213">
        <v>14233</v>
      </c>
      <c r="D660" s="213">
        <v>0</v>
      </c>
    </row>
    <row r="661" spans="1:4" s="102" customFormat="1" ht="15.0" customHeight="1" x14ac:dyDescent="0.15">
      <c r="A661" s="108">
        <v>2100301</v>
      </c>
      <c r="B661" s="111" t="s">
        <v>522</v>
      </c>
      <c r="C661" s="213">
        <v>3512</v>
      </c>
      <c r="D661" s="213">
        <v>0</v>
      </c>
    </row>
    <row r="662" spans="1:4" s="101" customFormat="1" ht="15.0" customHeight="1" x14ac:dyDescent="0.15">
      <c r="A662" s="108">
        <v>2100302</v>
      </c>
      <c r="B662" s="111" t="s">
        <v>523</v>
      </c>
      <c r="C662" s="213">
        <v>9515</v>
      </c>
      <c r="D662" s="213">
        <v>0</v>
      </c>
    </row>
    <row r="663" spans="1:4" s="101" customFormat="1" ht="15.0" customHeight="1" x14ac:dyDescent="0.15">
      <c r="A663" s="108">
        <v>2100399</v>
      </c>
      <c r="B663" s="111" t="s">
        <v>524</v>
      </c>
      <c r="C663" s="213">
        <v>1206</v>
      </c>
      <c r="D663" s="213">
        <v>0</v>
      </c>
    </row>
    <row r="664" spans="1:4" s="101" customFormat="1" ht="15.0" customHeight="1" x14ac:dyDescent="0.15">
      <c r="A664" s="108">
        <v>21004</v>
      </c>
      <c r="B664" s="109" t="s">
        <v>525</v>
      </c>
      <c r="C664" s="213">
        <v>12448</v>
      </c>
      <c r="D664" s="213">
        <v>0</v>
      </c>
    </row>
    <row r="665" spans="1:4" s="101" customFormat="1" ht="15.0" customHeight="1" x14ac:dyDescent="0.15">
      <c r="A665" s="108">
        <v>2100401</v>
      </c>
      <c r="B665" s="111" t="s">
        <v>526</v>
      </c>
      <c r="C665" s="213">
        <v>4525</v>
      </c>
      <c r="D665" s="213">
        <v>0</v>
      </c>
    </row>
    <row r="666" spans="1:4" s="101" customFormat="1" ht="15.0" customHeight="1" x14ac:dyDescent="0.15">
      <c r="A666" s="108">
        <v>2100402</v>
      </c>
      <c r="B666" s="111" t="s">
        <v>527</v>
      </c>
      <c r="C666" s="213">
        <v>919</v>
      </c>
      <c r="D666" s="213">
        <v>0</v>
      </c>
    </row>
    <row r="667" spans="1:4" s="101" customFormat="1" ht="15.0" customHeight="1" x14ac:dyDescent="0.15">
      <c r="A667" s="108">
        <v>2100403</v>
      </c>
      <c r="B667" s="111" t="s">
        <v>528</v>
      </c>
      <c r="C667" s="213">
        <v>4371</v>
      </c>
      <c r="D667" s="213">
        <v>0</v>
      </c>
    </row>
    <row r="668" spans="1:4" s="102" customFormat="1" ht="15.0" customHeight="1" x14ac:dyDescent="0.15">
      <c r="A668" s="108">
        <v>2100404</v>
      </c>
      <c r="B668" s="111" t="s">
        <v>529</v>
      </c>
      <c r="C668" s="213">
        <v>0</v>
      </c>
      <c r="D668" s="213">
        <v>0</v>
      </c>
    </row>
    <row r="669" spans="1:4" s="101" customFormat="1" ht="15.0" customHeight="1" x14ac:dyDescent="0.15">
      <c r="A669" s="108">
        <v>2100405</v>
      </c>
      <c r="B669" s="111" t="s">
        <v>530</v>
      </c>
      <c r="C669" s="213">
        <v>9</v>
      </c>
      <c r="D669" s="213">
        <v>0</v>
      </c>
    </row>
    <row r="670" spans="1:4" s="101" customFormat="1" ht="15.0" customHeight="1" x14ac:dyDescent="0.15">
      <c r="A670" s="108">
        <v>2100406</v>
      </c>
      <c r="B670" s="111" t="s">
        <v>531</v>
      </c>
      <c r="C670" s="213">
        <v>670</v>
      </c>
      <c r="D670" s="213">
        <v>0</v>
      </c>
    </row>
    <row r="671" spans="1:4" s="101" customFormat="1" ht="15.0" customHeight="1" x14ac:dyDescent="0.15">
      <c r="A671" s="108">
        <v>2100407</v>
      </c>
      <c r="B671" s="111" t="s">
        <v>532</v>
      </c>
      <c r="C671" s="213">
        <v>0</v>
      </c>
      <c r="D671" s="213">
        <v>0</v>
      </c>
    </row>
    <row r="672" spans="1:4" s="101" customFormat="1" ht="15.0" customHeight="1" x14ac:dyDescent="0.15">
      <c r="A672" s="108">
        <v>2100408</v>
      </c>
      <c r="B672" s="111" t="s">
        <v>533</v>
      </c>
      <c r="C672" s="213">
        <v>987</v>
      </c>
      <c r="D672" s="213">
        <v>0</v>
      </c>
    </row>
    <row r="673" spans="1:4" s="101" customFormat="1" ht="15.0" customHeight="1" x14ac:dyDescent="0.15">
      <c r="A673" s="108">
        <v>2100409</v>
      </c>
      <c r="B673" s="111" t="s">
        <v>534</v>
      </c>
      <c r="C673" s="213">
        <v>559</v>
      </c>
      <c r="D673" s="213">
        <v>0</v>
      </c>
    </row>
    <row r="674" spans="1:4" s="101" customFormat="1" ht="15.0" customHeight="1" x14ac:dyDescent="0.15">
      <c r="A674" s="108">
        <v>2100410</v>
      </c>
      <c r="B674" s="111" t="s">
        <v>535</v>
      </c>
      <c r="C674" s="213">
        <v>0</v>
      </c>
      <c r="D674" s="213">
        <v>0</v>
      </c>
    </row>
    <row r="675" spans="1:4" s="101" customFormat="1" ht="15.0" customHeight="1" x14ac:dyDescent="0.15">
      <c r="A675" s="108">
        <v>2100499</v>
      </c>
      <c r="B675" s="111" t="s">
        <v>536</v>
      </c>
      <c r="C675" s="213">
        <v>408</v>
      </c>
      <c r="D675" s="213">
        <v>0</v>
      </c>
    </row>
    <row r="676" spans="1:4" s="102" customFormat="1" ht="15.0" customHeight="1" x14ac:dyDescent="0.15">
      <c r="A676" s="108">
        <v>21006</v>
      </c>
      <c r="B676" s="109" t="s">
        <v>537</v>
      </c>
      <c r="C676" s="213">
        <v>0</v>
      </c>
      <c r="D676" s="213">
        <v>0</v>
      </c>
    </row>
    <row r="677" spans="1:4" s="101" customFormat="1" ht="15.0" customHeight="1" x14ac:dyDescent="0.15">
      <c r="A677" s="108">
        <v>2100601</v>
      </c>
      <c r="B677" s="111" t="s">
        <v>538</v>
      </c>
      <c r="C677" s="213">
        <v>0</v>
      </c>
      <c r="D677" s="213">
        <v>0</v>
      </c>
    </row>
    <row r="678" spans="1:4" s="101" customFormat="1" ht="15.0" customHeight="1" x14ac:dyDescent="0.15">
      <c r="A678" s="108">
        <v>2100699</v>
      </c>
      <c r="B678" s="111" t="s">
        <v>539</v>
      </c>
      <c r="C678" s="213">
        <v>0</v>
      </c>
      <c r="D678" s="213">
        <v>0</v>
      </c>
    </row>
    <row r="679" spans="1:4" s="101" customFormat="1" ht="15.0" customHeight="1" x14ac:dyDescent="0.15">
      <c r="A679" s="108">
        <v>21007</v>
      </c>
      <c r="B679" s="109" t="s">
        <v>540</v>
      </c>
      <c r="C679" s="213">
        <v>760</v>
      </c>
      <c r="D679" s="213">
        <v>0</v>
      </c>
    </row>
    <row r="680" spans="1:4" s="101" customFormat="1" ht="15.0" customHeight="1" x14ac:dyDescent="0.15">
      <c r="A680" s="108">
        <v>2100716</v>
      </c>
      <c r="B680" s="111" t="s">
        <v>541</v>
      </c>
      <c r="C680" s="213">
        <v>76</v>
      </c>
      <c r="D680" s="213">
        <v>0</v>
      </c>
    </row>
    <row r="681" spans="1:4" s="102" customFormat="1" ht="15.0" customHeight="1" x14ac:dyDescent="0.15">
      <c r="A681" s="108">
        <v>2100717</v>
      </c>
      <c r="B681" s="111" t="s">
        <v>542</v>
      </c>
      <c r="C681" s="213">
        <v>447</v>
      </c>
      <c r="D681" s="213">
        <v>0</v>
      </c>
    </row>
    <row r="682" spans="1:4" s="101" customFormat="1" ht="15.0" customHeight="1" x14ac:dyDescent="0.15">
      <c r="A682" s="108">
        <v>2100799</v>
      </c>
      <c r="B682" s="111" t="s">
        <v>543</v>
      </c>
      <c r="C682" s="213">
        <v>237</v>
      </c>
      <c r="D682" s="213">
        <v>0</v>
      </c>
    </row>
    <row r="683" spans="1:4" s="101" customFormat="1" ht="15.0" customHeight="1" x14ac:dyDescent="0.15">
      <c r="A683" s="108">
        <v>21011</v>
      </c>
      <c r="B683" s="109" t="s">
        <v>544</v>
      </c>
      <c r="C683" s="213">
        <v>11913</v>
      </c>
      <c r="D683" s="213">
        <v>0</v>
      </c>
    </row>
    <row r="684" spans="1:4" s="101" customFormat="1" ht="15.0" customHeight="1" x14ac:dyDescent="0.15">
      <c r="A684" s="108">
        <v>2101101</v>
      </c>
      <c r="B684" s="111" t="s">
        <v>545</v>
      </c>
      <c r="C684" s="213">
        <v>3460</v>
      </c>
      <c r="D684" s="213">
        <v>0</v>
      </c>
    </row>
    <row r="685" spans="1:4" s="101" customFormat="1" ht="15.0" customHeight="1" x14ac:dyDescent="0.15">
      <c r="A685" s="108">
        <v>2101102</v>
      </c>
      <c r="B685" s="111" t="s">
        <v>546</v>
      </c>
      <c r="C685" s="213">
        <v>6898</v>
      </c>
      <c r="D685" s="213">
        <v>0</v>
      </c>
    </row>
    <row r="686" spans="1:4" s="102" customFormat="1" ht="15.0" customHeight="1" x14ac:dyDescent="0.15">
      <c r="A686" s="108">
        <v>2101103</v>
      </c>
      <c r="B686" s="111" t="s">
        <v>547</v>
      </c>
      <c r="C686" s="213">
        <v>1553</v>
      </c>
      <c r="D686" s="213">
        <v>0</v>
      </c>
    </row>
    <row r="687" spans="1:4" s="101" customFormat="1" ht="15.0" customHeight="1" x14ac:dyDescent="0.15">
      <c r="A687" s="108">
        <v>2101199</v>
      </c>
      <c r="B687" s="111" t="s">
        <v>548</v>
      </c>
      <c r="C687" s="213">
        <v>2</v>
      </c>
      <c r="D687" s="213">
        <v>0</v>
      </c>
    </row>
    <row r="688" spans="1:4" s="101" customFormat="1" ht="15.0" customHeight="1" x14ac:dyDescent="0.15">
      <c r="A688" s="108">
        <v>21012</v>
      </c>
      <c r="B688" s="109" t="s">
        <v>549</v>
      </c>
      <c r="C688" s="213">
        <v>400</v>
      </c>
      <c r="D688" s="213">
        <v>0</v>
      </c>
    </row>
    <row r="689" spans="1:4" s="102" customFormat="1" ht="15.0" customHeight="1" x14ac:dyDescent="0.15">
      <c r="A689" s="108">
        <v>2101201</v>
      </c>
      <c r="B689" s="111" t="s">
        <v>550</v>
      </c>
      <c r="C689" s="213">
        <v>0</v>
      </c>
      <c r="D689" s="213">
        <v>0</v>
      </c>
    </row>
    <row r="690" spans="1:4" s="101" customFormat="1" ht="15.0" customHeight="1" x14ac:dyDescent="0.15">
      <c r="A690" s="108">
        <v>2101202</v>
      </c>
      <c r="B690" s="111" t="s">
        <v>551</v>
      </c>
      <c r="C690" s="213">
        <v>400</v>
      </c>
      <c r="D690" s="213">
        <v>0</v>
      </c>
    </row>
    <row r="691" spans="1:4" s="101" customFormat="1" ht="15.0" customHeight="1" x14ac:dyDescent="0.15">
      <c r="A691" s="108">
        <v>2101299</v>
      </c>
      <c r="B691" s="111" t="s">
        <v>552</v>
      </c>
      <c r="C691" s="213">
        <v>0</v>
      </c>
      <c r="D691" s="213">
        <v>0</v>
      </c>
    </row>
    <row r="692" spans="1:4" s="102" customFormat="1" ht="15.0" customHeight="1" x14ac:dyDescent="0.15">
      <c r="A692" s="108">
        <v>21013</v>
      </c>
      <c r="B692" s="109" t="s">
        <v>553</v>
      </c>
      <c r="C692" s="213">
        <v>1232</v>
      </c>
      <c r="D692" s="213">
        <v>0</v>
      </c>
    </row>
    <row r="693" spans="1:4" s="101" customFormat="1" ht="15.0" customHeight="1" x14ac:dyDescent="0.15">
      <c r="A693" s="108">
        <v>2101301</v>
      </c>
      <c r="B693" s="111" t="s">
        <v>554</v>
      </c>
      <c r="C693" s="213">
        <v>840</v>
      </c>
      <c r="D693" s="213">
        <v>0</v>
      </c>
    </row>
    <row r="694" spans="1:4" s="101" customFormat="1" ht="15.0" customHeight="1" x14ac:dyDescent="0.15">
      <c r="A694" s="108">
        <v>2101302</v>
      </c>
      <c r="B694" s="111" t="s">
        <v>555</v>
      </c>
      <c r="C694" s="213">
        <v>0</v>
      </c>
      <c r="D694" s="213">
        <v>0</v>
      </c>
    </row>
    <row r="695" spans="1:4" s="102" customFormat="1" ht="15.0" customHeight="1" x14ac:dyDescent="0.15">
      <c r="A695" s="108">
        <v>2101399</v>
      </c>
      <c r="B695" s="111" t="s">
        <v>556</v>
      </c>
      <c r="C695" s="213">
        <v>392</v>
      </c>
      <c r="D695" s="213">
        <v>0</v>
      </c>
    </row>
    <row r="696" spans="1:4" s="101" customFormat="1" ht="15.0" customHeight="1" x14ac:dyDescent="0.15">
      <c r="A696" s="108">
        <v>21014</v>
      </c>
      <c r="B696" s="109" t="s">
        <v>557</v>
      </c>
      <c r="C696" s="213">
        <v>203</v>
      </c>
      <c r="D696" s="213">
        <v>76</v>
      </c>
    </row>
    <row r="697" spans="1:4" s="101" customFormat="1" ht="15.0" customHeight="1" x14ac:dyDescent="0.15">
      <c r="A697" s="108">
        <v>2101401</v>
      </c>
      <c r="B697" s="111" t="s">
        <v>558</v>
      </c>
      <c r="C697" s="213">
        <v>203</v>
      </c>
      <c r="D697" s="213">
        <v>76</v>
      </c>
    </row>
    <row r="698" spans="1:4" s="102" customFormat="1" ht="15.0" customHeight="1" x14ac:dyDescent="0.15">
      <c r="A698" s="108">
        <v>2101499</v>
      </c>
      <c r="B698" s="111" t="s">
        <v>559</v>
      </c>
      <c r="C698" s="213">
        <v>0</v>
      </c>
      <c r="D698" s="213">
        <v>0</v>
      </c>
    </row>
    <row r="699" spans="1:4" s="101" customFormat="1" ht="15.0" customHeight="1" x14ac:dyDescent="0.15">
      <c r="A699" s="108">
        <v>21015</v>
      </c>
      <c r="B699" s="109" t="s">
        <v>560</v>
      </c>
      <c r="C699" s="213">
        <v>3791</v>
      </c>
      <c r="D699" s="213">
        <v>0</v>
      </c>
    </row>
    <row r="700" spans="1:4" s="101" customFormat="1" ht="15.0" customHeight="1" x14ac:dyDescent="0.15">
      <c r="A700" s="108">
        <v>2101501</v>
      </c>
      <c r="B700" s="111" t="s">
        <v>57</v>
      </c>
      <c r="C700" s="213">
        <v>3017</v>
      </c>
      <c r="D700" s="213">
        <v>0</v>
      </c>
    </row>
    <row r="701" spans="1:4" s="102" customFormat="1" ht="15.0" customHeight="1" x14ac:dyDescent="0.15">
      <c r="A701" s="108">
        <v>2101502</v>
      </c>
      <c r="B701" s="111" t="s">
        <v>58</v>
      </c>
      <c r="C701" s="213">
        <v>15</v>
      </c>
      <c r="D701" s="213">
        <v>0</v>
      </c>
    </row>
    <row r="702" spans="1:4" s="101" customFormat="1" ht="15.0" customHeight="1" x14ac:dyDescent="0.15">
      <c r="A702" s="108">
        <v>2101503</v>
      </c>
      <c r="B702" s="111" t="s">
        <v>59</v>
      </c>
      <c r="C702" s="213">
        <v>0</v>
      </c>
      <c r="D702" s="213">
        <v>0</v>
      </c>
    </row>
    <row r="703" spans="1:4" s="102" customFormat="1" ht="15.0" customHeight="1" x14ac:dyDescent="0.15">
      <c r="A703" s="108">
        <v>2101504</v>
      </c>
      <c r="B703" s="111" t="s">
        <v>99</v>
      </c>
      <c r="C703" s="213">
        <v>10</v>
      </c>
      <c r="D703" s="213">
        <v>0</v>
      </c>
    </row>
    <row r="704" spans="1:4" s="101" customFormat="1" ht="15.0" customHeight="1" x14ac:dyDescent="0.15">
      <c r="A704" s="108">
        <v>2101505</v>
      </c>
      <c r="B704" s="111" t="s">
        <v>561</v>
      </c>
      <c r="C704" s="213">
        <v>10</v>
      </c>
      <c r="D704" s="213">
        <v>0</v>
      </c>
    </row>
    <row r="705" spans="1:4" s="101" customFormat="1" ht="15.0" customHeight="1" x14ac:dyDescent="0.15">
      <c r="A705" s="108">
        <v>2101506</v>
      </c>
      <c r="B705" s="111" t="s">
        <v>562</v>
      </c>
      <c r="C705" s="213">
        <v>62</v>
      </c>
      <c r="D705" s="213">
        <v>0</v>
      </c>
    </row>
    <row r="706" spans="1:4" s="101" customFormat="1" ht="15.0" customHeight="1" x14ac:dyDescent="0.15">
      <c r="A706" s="108">
        <v>2101550</v>
      </c>
      <c r="B706" s="111" t="s">
        <v>66</v>
      </c>
      <c r="C706" s="213">
        <v>54</v>
      </c>
      <c r="D706" s="213">
        <v>0</v>
      </c>
    </row>
    <row r="707" spans="1:4" s="101" customFormat="1" ht="15.0" customHeight="1" x14ac:dyDescent="0.15">
      <c r="A707" s="108">
        <v>2101599</v>
      </c>
      <c r="B707" s="111" t="s">
        <v>563</v>
      </c>
      <c r="C707" s="213">
        <v>623</v>
      </c>
      <c r="D707" s="213">
        <v>0</v>
      </c>
    </row>
    <row r="708" spans="1:4" s="101" customFormat="1" ht="15.0" customHeight="1" x14ac:dyDescent="0.15">
      <c r="A708" s="108">
        <v>21016</v>
      </c>
      <c r="B708" s="109" t="s">
        <v>564</v>
      </c>
      <c r="C708" s="213">
        <v>315</v>
      </c>
      <c r="D708" s="213">
        <v>0</v>
      </c>
    </row>
    <row r="709" spans="1:4" s="101" customFormat="1" ht="15.0" customHeight="1" x14ac:dyDescent="0.15">
      <c r="A709" s="108">
        <v>2101601</v>
      </c>
      <c r="B709" s="111" t="s">
        <v>565</v>
      </c>
      <c r="C709" s="213">
        <v>315</v>
      </c>
      <c r="D709" s="213">
        <v>0</v>
      </c>
    </row>
    <row r="710" spans="1:4" s="101" customFormat="1" ht="15.0" customHeight="1" x14ac:dyDescent="0.15">
      <c r="A710" s="108">
        <v>21099</v>
      </c>
      <c r="B710" s="109" t="s">
        <v>566</v>
      </c>
      <c r="C710" s="213">
        <v>596</v>
      </c>
      <c r="D710" s="213">
        <v>0</v>
      </c>
    </row>
    <row r="711" spans="1:4" s="101" customFormat="1" ht="15.0" customHeight="1" x14ac:dyDescent="0.15">
      <c r="A711" s="108">
        <v>2109901</v>
      </c>
      <c r="B711" s="111" t="s">
        <v>567</v>
      </c>
      <c r="C711" s="213">
        <v>596</v>
      </c>
      <c r="D711" s="213">
        <v>0</v>
      </c>
    </row>
    <row r="712" spans="1:4" s="101" customFormat="1" ht="15.0" customHeight="1" x14ac:dyDescent="0.15">
      <c r="A712" s="108">
        <v>211</v>
      </c>
      <c r="B712" s="109" t="s">
        <v>568</v>
      </c>
      <c r="C712" s="213">
        <v>5474</v>
      </c>
      <c r="D712" s="213">
        <v>0</v>
      </c>
    </row>
    <row r="713" spans="1:4" s="101" customFormat="1" ht="15.0" customHeight="1" x14ac:dyDescent="0.15">
      <c r="A713" s="108">
        <v>21101</v>
      </c>
      <c r="B713" s="109" t="s">
        <v>569</v>
      </c>
      <c r="C713" s="213">
        <v>3152</v>
      </c>
      <c r="D713" s="213">
        <v>0</v>
      </c>
    </row>
    <row r="714" spans="1:4" s="101" customFormat="1" ht="15.0" customHeight="1" x14ac:dyDescent="0.15">
      <c r="A714" s="108">
        <v>2110101</v>
      </c>
      <c r="B714" s="111" t="s">
        <v>57</v>
      </c>
      <c r="C714" s="213">
        <v>2410</v>
      </c>
      <c r="D714" s="213">
        <v>0</v>
      </c>
    </row>
    <row r="715" spans="1:4" s="101" customFormat="1" ht="15.0" customHeight="1" x14ac:dyDescent="0.15">
      <c r="A715" s="108">
        <v>2110102</v>
      </c>
      <c r="B715" s="111" t="s">
        <v>58</v>
      </c>
      <c r="C715" s="213">
        <v>207</v>
      </c>
      <c r="D715" s="213">
        <v>0</v>
      </c>
    </row>
    <row r="716" spans="1:4" s="101" customFormat="1" ht="15.0" customHeight="1" x14ac:dyDescent="0.15">
      <c r="A716" s="108">
        <v>2110103</v>
      </c>
      <c r="B716" s="111" t="s">
        <v>59</v>
      </c>
      <c r="C716" s="213">
        <v>257</v>
      </c>
      <c r="D716" s="213">
        <v>0</v>
      </c>
    </row>
    <row r="717" spans="1:4" s="101" customFormat="1" ht="15.0" customHeight="1" x14ac:dyDescent="0.15">
      <c r="A717" s="108">
        <v>2110104</v>
      </c>
      <c r="B717" s="111" t="s">
        <v>570</v>
      </c>
      <c r="C717" s="213">
        <v>0</v>
      </c>
      <c r="D717" s="213">
        <v>0</v>
      </c>
    </row>
    <row r="718" spans="1:4" s="101" customFormat="1" ht="15.0" customHeight="1" x14ac:dyDescent="0.15">
      <c r="A718" s="108">
        <v>2110105</v>
      </c>
      <c r="B718" s="111" t="s">
        <v>571</v>
      </c>
      <c r="C718" s="213">
        <v>0</v>
      </c>
      <c r="D718" s="213">
        <v>0</v>
      </c>
    </row>
    <row r="719" spans="1:4" s="101" customFormat="1" ht="15.0" customHeight="1" x14ac:dyDescent="0.15">
      <c r="A719" s="108">
        <v>2110106</v>
      </c>
      <c r="B719" s="111" t="s">
        <v>572</v>
      </c>
      <c r="C719" s="213">
        <v>0</v>
      </c>
      <c r="D719" s="213">
        <v>0</v>
      </c>
    </row>
    <row r="720" spans="1:4" s="101" customFormat="1" ht="15.0" customHeight="1" x14ac:dyDescent="0.15">
      <c r="A720" s="108">
        <v>2110107</v>
      </c>
      <c r="B720" s="111" t="s">
        <v>573</v>
      </c>
      <c r="C720" s="213">
        <v>0</v>
      </c>
      <c r="D720" s="213">
        <v>0</v>
      </c>
    </row>
    <row r="721" spans="1:4" s="101" customFormat="1" ht="15.0" customHeight="1" x14ac:dyDescent="0.15">
      <c r="A721" s="108">
        <v>2110108</v>
      </c>
      <c r="B721" s="111" t="s">
        <v>574</v>
      </c>
      <c r="C721" s="213">
        <v>0</v>
      </c>
      <c r="D721" s="213">
        <v>0</v>
      </c>
    </row>
    <row r="722" spans="1:4" s="101" customFormat="1" ht="15.0" customHeight="1" x14ac:dyDescent="0.15">
      <c r="A722" s="108">
        <v>2110199</v>
      </c>
      <c r="B722" s="111" t="s">
        <v>575</v>
      </c>
      <c r="C722" s="213">
        <v>278</v>
      </c>
      <c r="D722" s="213">
        <v>0</v>
      </c>
    </row>
    <row r="723" spans="1:4" s="101" customFormat="1" ht="15.0" customHeight="1" x14ac:dyDescent="0.15">
      <c r="A723" s="108">
        <v>21102</v>
      </c>
      <c r="B723" s="109" t="s">
        <v>576</v>
      </c>
      <c r="C723" s="213">
        <v>1357</v>
      </c>
      <c r="D723" s="213">
        <v>0</v>
      </c>
    </row>
    <row r="724" spans="1:4" s="101" customFormat="1" ht="15.0" customHeight="1" x14ac:dyDescent="0.15">
      <c r="A724" s="108">
        <v>2110203</v>
      </c>
      <c r="B724" s="111" t="s">
        <v>577</v>
      </c>
      <c r="C724" s="213">
        <v>2</v>
      </c>
      <c r="D724" s="213">
        <v>0</v>
      </c>
    </row>
    <row r="725" spans="1:4" s="101" customFormat="1" ht="15.0" customHeight="1" x14ac:dyDescent="0.15">
      <c r="A725" s="108">
        <v>2110204</v>
      </c>
      <c r="B725" s="111" t="s">
        <v>578</v>
      </c>
      <c r="C725" s="213">
        <v>0</v>
      </c>
      <c r="D725" s="213">
        <v>0</v>
      </c>
    </row>
    <row r="726" spans="1:4" s="101" customFormat="1" ht="15.0" customHeight="1" x14ac:dyDescent="0.15">
      <c r="A726" s="108">
        <v>2110299</v>
      </c>
      <c r="B726" s="111" t="s">
        <v>579</v>
      </c>
      <c r="C726" s="213">
        <v>1355</v>
      </c>
      <c r="D726" s="213">
        <v>0</v>
      </c>
    </row>
    <row r="727" spans="1:4" s="101" customFormat="1" ht="15.0" customHeight="1" x14ac:dyDescent="0.15">
      <c r="A727" s="108">
        <v>21103</v>
      </c>
      <c r="B727" s="109" t="s">
        <v>580</v>
      </c>
      <c r="C727" s="213">
        <v>880</v>
      </c>
      <c r="D727" s="213">
        <v>0</v>
      </c>
    </row>
    <row r="728" spans="1:4" s="101" customFormat="1" ht="15.0" customHeight="1" x14ac:dyDescent="0.15">
      <c r="A728" s="108">
        <v>2110301</v>
      </c>
      <c r="B728" s="111" t="s">
        <v>581</v>
      </c>
      <c r="C728" s="213">
        <v>20</v>
      </c>
      <c r="D728" s="213">
        <v>0</v>
      </c>
    </row>
    <row r="729" spans="1:4" s="101" customFormat="1" ht="15.0" customHeight="1" x14ac:dyDescent="0.15">
      <c r="A729" s="108">
        <v>2110302</v>
      </c>
      <c r="B729" s="111" t="s">
        <v>582</v>
      </c>
      <c r="C729" s="213">
        <v>714</v>
      </c>
      <c r="D729" s="213">
        <v>0</v>
      </c>
    </row>
    <row r="730" spans="1:4" s="101" customFormat="1" ht="15.0" customHeight="1" x14ac:dyDescent="0.15">
      <c r="A730" s="108">
        <v>2110303</v>
      </c>
      <c r="B730" s="111" t="s">
        <v>583</v>
      </c>
      <c r="C730" s="213">
        <v>0</v>
      </c>
      <c r="D730" s="213">
        <v>0</v>
      </c>
    </row>
    <row r="731" spans="1:4" s="101" customFormat="1" ht="15.0" customHeight="1" x14ac:dyDescent="0.15">
      <c r="A731" s="108">
        <v>2110304</v>
      </c>
      <c r="B731" s="111" t="s">
        <v>584</v>
      </c>
      <c r="C731" s="213">
        <v>0</v>
      </c>
      <c r="D731" s="213">
        <v>0</v>
      </c>
    </row>
    <row r="732" spans="1:4" s="101" customFormat="1" ht="15.0" customHeight="1" x14ac:dyDescent="0.15">
      <c r="A732" s="108">
        <v>2110305</v>
      </c>
      <c r="B732" s="111" t="s">
        <v>585</v>
      </c>
      <c r="C732" s="213">
        <v>0</v>
      </c>
      <c r="D732" s="213">
        <v>0</v>
      </c>
    </row>
    <row r="733" spans="1:4" s="101" customFormat="1" ht="15.0" customHeight="1" x14ac:dyDescent="0.15">
      <c r="A733" s="108">
        <v>2110306</v>
      </c>
      <c r="B733" s="111" t="s">
        <v>586</v>
      </c>
      <c r="C733" s="213">
        <v>0</v>
      </c>
      <c r="D733" s="213">
        <v>0</v>
      </c>
    </row>
    <row r="734" spans="1:4" s="101" customFormat="1" ht="15.0" customHeight="1" x14ac:dyDescent="0.15">
      <c r="A734" s="108">
        <v>2110399</v>
      </c>
      <c r="B734" s="111" t="s">
        <v>587</v>
      </c>
      <c r="C734" s="213">
        <v>146</v>
      </c>
      <c r="D734" s="213">
        <v>0</v>
      </c>
    </row>
    <row r="735" spans="1:4" s="101" customFormat="1" ht="15.0" customHeight="1" x14ac:dyDescent="0.15">
      <c r="A735" s="108">
        <v>21104</v>
      </c>
      <c r="B735" s="109" t="s">
        <v>588</v>
      </c>
      <c r="C735" s="213">
        <v>0</v>
      </c>
      <c r="D735" s="213">
        <v>0</v>
      </c>
    </row>
    <row r="736" spans="1:4" s="101" customFormat="1" ht="15.0" customHeight="1" x14ac:dyDescent="0.15">
      <c r="A736" s="108">
        <v>2110401</v>
      </c>
      <c r="B736" s="111" t="s">
        <v>589</v>
      </c>
      <c r="C736" s="213">
        <v>0</v>
      </c>
      <c r="D736" s="213">
        <v>0</v>
      </c>
    </row>
    <row r="737" spans="1:4" s="101" customFormat="1" ht="15.0" customHeight="1" x14ac:dyDescent="0.15">
      <c r="A737" s="108">
        <v>2110402</v>
      </c>
      <c r="B737" s="111" t="s">
        <v>590</v>
      </c>
      <c r="C737" s="213">
        <v>0</v>
      </c>
      <c r="D737" s="213">
        <v>0</v>
      </c>
    </row>
    <row r="738" spans="1:4" s="101" customFormat="1" ht="15.0" customHeight="1" x14ac:dyDescent="0.15">
      <c r="A738" s="108">
        <v>2110404</v>
      </c>
      <c r="B738" s="111" t="s">
        <v>591</v>
      </c>
      <c r="C738" s="213">
        <v>0</v>
      </c>
      <c r="D738" s="213">
        <v>0</v>
      </c>
    </row>
    <row r="739" spans="1:4" s="101" customFormat="1" ht="15.0" customHeight="1" x14ac:dyDescent="0.15">
      <c r="A739" s="108">
        <v>2110499</v>
      </c>
      <c r="B739" s="111" t="s">
        <v>592</v>
      </c>
      <c r="C739" s="213">
        <v>0</v>
      </c>
      <c r="D739" s="213">
        <v>0</v>
      </c>
    </row>
    <row r="740" spans="1:4" s="101" customFormat="1" ht="15.0" customHeight="1" x14ac:dyDescent="0.15">
      <c r="A740" s="108">
        <v>21105</v>
      </c>
      <c r="B740" s="109" t="s">
        <v>593</v>
      </c>
      <c r="C740" s="213">
        <v>79</v>
      </c>
      <c r="D740" s="213">
        <v>0</v>
      </c>
    </row>
    <row r="741" spans="1:4" s="101" customFormat="1" ht="15.0" customHeight="1" x14ac:dyDescent="0.15">
      <c r="A741" s="108">
        <v>2110501</v>
      </c>
      <c r="B741" s="111" t="s">
        <v>594</v>
      </c>
      <c r="C741" s="213">
        <v>0</v>
      </c>
      <c r="D741" s="213">
        <v>0</v>
      </c>
    </row>
    <row r="742" spans="1:4" s="101" customFormat="1" ht="15.0" customHeight="1" x14ac:dyDescent="0.15">
      <c r="A742" s="108">
        <v>2110502</v>
      </c>
      <c r="B742" s="111" t="s">
        <v>595</v>
      </c>
      <c r="C742" s="213">
        <v>79</v>
      </c>
      <c r="D742" s="213">
        <v>0</v>
      </c>
    </row>
    <row r="743" spans="1:4" s="101" customFormat="1" ht="15.0" customHeight="1" x14ac:dyDescent="0.15">
      <c r="A743" s="108">
        <v>2110503</v>
      </c>
      <c r="B743" s="111" t="s">
        <v>596</v>
      </c>
      <c r="C743" s="213">
        <v>0</v>
      </c>
      <c r="D743" s="213">
        <v>0</v>
      </c>
    </row>
    <row r="744" spans="1:4" s="101" customFormat="1" ht="15.0" customHeight="1" x14ac:dyDescent="0.15">
      <c r="A744" s="108">
        <v>2110506</v>
      </c>
      <c r="B744" s="111" t="s">
        <v>597</v>
      </c>
      <c r="C744" s="213">
        <v>0</v>
      </c>
      <c r="D744" s="213">
        <v>0</v>
      </c>
    </row>
    <row r="745" spans="1:4" s="101" customFormat="1" ht="15.0" customHeight="1" x14ac:dyDescent="0.15">
      <c r="A745" s="108">
        <v>2110507</v>
      </c>
      <c r="B745" s="111" t="s">
        <v>598</v>
      </c>
      <c r="C745" s="213">
        <v>0</v>
      </c>
      <c r="D745" s="213">
        <v>0</v>
      </c>
    </row>
    <row r="746" spans="1:4" s="101" customFormat="1" ht="15.0" customHeight="1" x14ac:dyDescent="0.15">
      <c r="A746" s="108">
        <v>2110599</v>
      </c>
      <c r="B746" s="111" t="s">
        <v>599</v>
      </c>
      <c r="C746" s="213">
        <v>0</v>
      </c>
      <c r="D746" s="213">
        <v>0</v>
      </c>
    </row>
    <row r="747" spans="1:4" s="101" customFormat="1" ht="15.0" customHeight="1" x14ac:dyDescent="0.15">
      <c r="A747" s="108">
        <v>21106</v>
      </c>
      <c r="B747" s="109" t="s">
        <v>600</v>
      </c>
      <c r="C747" s="213">
        <v>0</v>
      </c>
      <c r="D747" s="213">
        <v>0</v>
      </c>
    </row>
    <row r="748" spans="1:4" s="101" customFormat="1" ht="15.0" customHeight="1" x14ac:dyDescent="0.15">
      <c r="A748" s="108">
        <v>2110602</v>
      </c>
      <c r="B748" s="111" t="s">
        <v>601</v>
      </c>
      <c r="C748" s="213">
        <v>0</v>
      </c>
      <c r="D748" s="213">
        <v>0</v>
      </c>
    </row>
    <row r="749" spans="1:4" s="101" customFormat="1" ht="15.0" customHeight="1" x14ac:dyDescent="0.15">
      <c r="A749" s="108">
        <v>2110603</v>
      </c>
      <c r="B749" s="111" t="s">
        <v>602</v>
      </c>
      <c r="C749" s="213">
        <v>0</v>
      </c>
      <c r="D749" s="213">
        <v>0</v>
      </c>
    </row>
    <row r="750" spans="1:4" s="101" customFormat="1" ht="15.0" customHeight="1" x14ac:dyDescent="0.15">
      <c r="A750" s="108">
        <v>2110604</v>
      </c>
      <c r="B750" s="111" t="s">
        <v>603</v>
      </c>
      <c r="C750" s="213">
        <v>0</v>
      </c>
      <c r="D750" s="213">
        <v>0</v>
      </c>
    </row>
    <row r="751" spans="1:4" s="101" customFormat="1" ht="15.0" customHeight="1" x14ac:dyDescent="0.15">
      <c r="A751" s="108">
        <v>2110605</v>
      </c>
      <c r="B751" s="111" t="s">
        <v>604</v>
      </c>
      <c r="C751" s="213">
        <v>0</v>
      </c>
      <c r="D751" s="213">
        <v>0</v>
      </c>
    </row>
    <row r="752" spans="1:4" s="101" customFormat="1" ht="15.0" customHeight="1" x14ac:dyDescent="0.15">
      <c r="A752" s="108">
        <v>2110699</v>
      </c>
      <c r="B752" s="111" t="s">
        <v>605</v>
      </c>
      <c r="C752" s="213">
        <v>0</v>
      </c>
      <c r="D752" s="213">
        <v>0</v>
      </c>
    </row>
    <row r="753" spans="1:4" s="101" customFormat="1" ht="15.0" customHeight="1" x14ac:dyDescent="0.15">
      <c r="A753" s="108">
        <v>21107</v>
      </c>
      <c r="B753" s="109" t="s">
        <v>606</v>
      </c>
      <c r="C753" s="213">
        <v>0</v>
      </c>
      <c r="D753" s="213">
        <v>0</v>
      </c>
    </row>
    <row r="754" spans="1:4" s="101" customFormat="1" ht="15.0" customHeight="1" x14ac:dyDescent="0.15">
      <c r="A754" s="108">
        <v>2110704</v>
      </c>
      <c r="B754" s="111" t="s">
        <v>607</v>
      </c>
      <c r="C754" s="213">
        <v>0</v>
      </c>
      <c r="D754" s="213">
        <v>0</v>
      </c>
    </row>
    <row r="755" spans="1:4" s="101" customFormat="1" ht="15.0" customHeight="1" x14ac:dyDescent="0.15">
      <c r="A755" s="108">
        <v>2110799</v>
      </c>
      <c r="B755" s="111" t="s">
        <v>608</v>
      </c>
      <c r="C755" s="213">
        <v>0</v>
      </c>
      <c r="D755" s="213">
        <v>0</v>
      </c>
    </row>
    <row r="756" spans="1:4" s="101" customFormat="1" ht="15.0" customHeight="1" x14ac:dyDescent="0.15">
      <c r="A756" s="108">
        <v>21108</v>
      </c>
      <c r="B756" s="109" t="s">
        <v>609</v>
      </c>
      <c r="C756" s="213">
        <v>0</v>
      </c>
      <c r="D756" s="213">
        <v>0</v>
      </c>
    </row>
    <row r="757" spans="1:4" s="101" customFormat="1" ht="15.0" customHeight="1" x14ac:dyDescent="0.15">
      <c r="A757" s="108">
        <v>2110804</v>
      </c>
      <c r="B757" s="111" t="s">
        <v>610</v>
      </c>
      <c r="C757" s="213">
        <v>0</v>
      </c>
      <c r="D757" s="213">
        <v>0</v>
      </c>
    </row>
    <row r="758" spans="1:4" s="101" customFormat="1" ht="15.0" customHeight="1" x14ac:dyDescent="0.15">
      <c r="A758" s="108">
        <v>2110899</v>
      </c>
      <c r="B758" s="111" t="s">
        <v>611</v>
      </c>
      <c r="C758" s="213">
        <v>0</v>
      </c>
      <c r="D758" s="213">
        <v>0</v>
      </c>
    </row>
    <row r="759" spans="1:4" s="101" customFormat="1" ht="15.0" customHeight="1" x14ac:dyDescent="0.15">
      <c r="A759" s="108">
        <v>21109</v>
      </c>
      <c r="B759" s="109" t="s">
        <v>612</v>
      </c>
      <c r="C759" s="213">
        <v>0</v>
      </c>
      <c r="D759" s="213">
        <v>0</v>
      </c>
    </row>
    <row r="760" spans="1:4" s="101" customFormat="1" ht="15.0" customHeight="1" x14ac:dyDescent="0.15">
      <c r="A760" s="108">
        <v>21110</v>
      </c>
      <c r="B760" s="109" t="s">
        <v>613</v>
      </c>
      <c r="C760" s="213">
        <v>0</v>
      </c>
      <c r="D760" s="213">
        <v>0</v>
      </c>
    </row>
    <row r="761" spans="1:4" s="101" customFormat="1" ht="15.0" customHeight="1" x14ac:dyDescent="0.15">
      <c r="A761" s="108">
        <v>21111</v>
      </c>
      <c r="B761" s="109" t="s">
        <v>614</v>
      </c>
      <c r="C761" s="213">
        <v>6</v>
      </c>
      <c r="D761" s="213">
        <v>0</v>
      </c>
    </row>
    <row r="762" spans="1:4" s="101" customFormat="1" ht="15.0" customHeight="1" x14ac:dyDescent="0.15">
      <c r="A762" s="108">
        <v>2111101</v>
      </c>
      <c r="B762" s="111" t="s">
        <v>615</v>
      </c>
      <c r="C762" s="213">
        <v>0</v>
      </c>
      <c r="D762" s="213">
        <v>0</v>
      </c>
    </row>
    <row r="763" spans="1:4" s="101" customFormat="1" ht="15.0" customHeight="1" x14ac:dyDescent="0.15">
      <c r="A763" s="108">
        <v>2111102</v>
      </c>
      <c r="B763" s="111" t="s">
        <v>616</v>
      </c>
      <c r="C763" s="213">
        <v>6</v>
      </c>
      <c r="D763" s="213">
        <v>0</v>
      </c>
    </row>
    <row r="764" spans="1:4" s="101" customFormat="1" ht="15.0" customHeight="1" x14ac:dyDescent="0.15">
      <c r="A764" s="108">
        <v>2111103</v>
      </c>
      <c r="B764" s="111" t="s">
        <v>617</v>
      </c>
      <c r="C764" s="213">
        <v>0</v>
      </c>
      <c r="D764" s="213">
        <v>0</v>
      </c>
    </row>
    <row r="765" spans="1:4" s="101" customFormat="1" ht="15.0" customHeight="1" x14ac:dyDescent="0.15">
      <c r="A765" s="108">
        <v>2111104</v>
      </c>
      <c r="B765" s="111" t="s">
        <v>618</v>
      </c>
      <c r="C765" s="213">
        <v>0</v>
      </c>
      <c r="D765" s="213">
        <v>0</v>
      </c>
    </row>
    <row r="766" spans="1:4" s="101" customFormat="1" ht="15.0" customHeight="1" x14ac:dyDescent="0.15">
      <c r="A766" s="108">
        <v>2111199</v>
      </c>
      <c r="B766" s="111" t="s">
        <v>619</v>
      </c>
      <c r="C766" s="213">
        <v>0</v>
      </c>
      <c r="D766" s="213">
        <v>0</v>
      </c>
    </row>
    <row r="767" spans="1:4" s="102" customFormat="1" ht="15.0" customHeight="1" x14ac:dyDescent="0.15">
      <c r="A767" s="108">
        <v>21112</v>
      </c>
      <c r="B767" s="109" t="s">
        <v>620</v>
      </c>
      <c r="C767" s="213">
        <v>0</v>
      </c>
      <c r="D767" s="213">
        <v>0</v>
      </c>
    </row>
    <row r="768" spans="1:4" s="101" customFormat="1" ht="15.0" customHeight="1" x14ac:dyDescent="0.15">
      <c r="A768" s="108">
        <v>21113</v>
      </c>
      <c r="B768" s="109" t="s">
        <v>621</v>
      </c>
      <c r="C768" s="213">
        <v>0</v>
      </c>
      <c r="D768" s="213">
        <v>0</v>
      </c>
    </row>
    <row r="769" spans="1:4" s="101" customFormat="1" ht="15.0" customHeight="1" x14ac:dyDescent="0.15">
      <c r="A769" s="108">
        <v>21114</v>
      </c>
      <c r="B769" s="109" t="s">
        <v>622</v>
      </c>
      <c r="C769" s="213">
        <v>0</v>
      </c>
      <c r="D769" s="213">
        <v>0</v>
      </c>
    </row>
    <row r="770" spans="1:4" s="101" customFormat="1" ht="15.0" customHeight="1" x14ac:dyDescent="0.15">
      <c r="A770" s="108">
        <v>2111401</v>
      </c>
      <c r="B770" s="111" t="s">
        <v>57</v>
      </c>
      <c r="C770" s="213">
        <v>0</v>
      </c>
      <c r="D770" s="213">
        <v>0</v>
      </c>
    </row>
    <row r="771" spans="1:4" s="101" customFormat="1" ht="15.0" customHeight="1" x14ac:dyDescent="0.15">
      <c r="A771" s="108">
        <v>2111402</v>
      </c>
      <c r="B771" s="111" t="s">
        <v>58</v>
      </c>
      <c r="C771" s="213">
        <v>0</v>
      </c>
      <c r="D771" s="213">
        <v>0</v>
      </c>
    </row>
    <row r="772" spans="1:4" s="101" customFormat="1" ht="15.0" customHeight="1" x14ac:dyDescent="0.15">
      <c r="A772" s="108">
        <v>2111403</v>
      </c>
      <c r="B772" s="111" t="s">
        <v>59</v>
      </c>
      <c r="C772" s="213">
        <v>0</v>
      </c>
      <c r="D772" s="213">
        <v>0</v>
      </c>
    </row>
    <row r="773" spans="1:4" s="101" customFormat="1" ht="15.0" customHeight="1" x14ac:dyDescent="0.15">
      <c r="A773" s="108">
        <v>2111404</v>
      </c>
      <c r="B773" s="111" t="s">
        <v>623</v>
      </c>
      <c r="C773" s="213">
        <v>0</v>
      </c>
      <c r="D773" s="213">
        <v>0</v>
      </c>
    </row>
    <row r="774" spans="1:4" s="101" customFormat="1" ht="15.0" customHeight="1" x14ac:dyDescent="0.15">
      <c r="A774" s="108">
        <v>2111405</v>
      </c>
      <c r="B774" s="111" t="s">
        <v>624</v>
      </c>
      <c r="C774" s="213">
        <v>0</v>
      </c>
      <c r="D774" s="213">
        <v>0</v>
      </c>
    </row>
    <row r="775" spans="1:4" s="101" customFormat="1" ht="15.0" customHeight="1" x14ac:dyDescent="0.15">
      <c r="A775" s="108">
        <v>2111406</v>
      </c>
      <c r="B775" s="111" t="s">
        <v>625</v>
      </c>
      <c r="C775" s="213">
        <v>0</v>
      </c>
      <c r="D775" s="213">
        <v>0</v>
      </c>
    </row>
    <row r="776" spans="1:4" s="101" customFormat="1" ht="15.0" customHeight="1" x14ac:dyDescent="0.15">
      <c r="A776" s="108">
        <v>2111407</v>
      </c>
      <c r="B776" s="111" t="s">
        <v>626</v>
      </c>
      <c r="C776" s="213">
        <v>0</v>
      </c>
      <c r="D776" s="213">
        <v>0</v>
      </c>
    </row>
    <row r="777" spans="1:4" s="102" customFormat="1" ht="15.0" customHeight="1" x14ac:dyDescent="0.15">
      <c r="A777" s="108">
        <v>2111408</v>
      </c>
      <c r="B777" s="111" t="s">
        <v>627</v>
      </c>
      <c r="C777" s="213">
        <v>0</v>
      </c>
      <c r="D777" s="213">
        <v>0</v>
      </c>
    </row>
    <row r="778" spans="1:4" s="101" customFormat="1" ht="15.0" customHeight="1" x14ac:dyDescent="0.15">
      <c r="A778" s="108">
        <v>2111409</v>
      </c>
      <c r="B778" s="111" t="s">
        <v>628</v>
      </c>
      <c r="C778" s="213">
        <v>0</v>
      </c>
      <c r="D778" s="213">
        <v>0</v>
      </c>
    </row>
    <row r="779" spans="1:4" s="101" customFormat="1" ht="15.0" customHeight="1" x14ac:dyDescent="0.15">
      <c r="A779" s="108">
        <v>2111410</v>
      </c>
      <c r="B779" s="111" t="s">
        <v>629</v>
      </c>
      <c r="C779" s="213">
        <v>0</v>
      </c>
      <c r="D779" s="213">
        <v>0</v>
      </c>
    </row>
    <row r="780" spans="1:4" s="101" customFormat="1" ht="15.0" customHeight="1" x14ac:dyDescent="0.15">
      <c r="A780" s="108">
        <v>2111411</v>
      </c>
      <c r="B780" s="111" t="s">
        <v>99</v>
      </c>
      <c r="C780" s="213">
        <v>0</v>
      </c>
      <c r="D780" s="213">
        <v>0</v>
      </c>
    </row>
    <row r="781" spans="1:4" s="102" customFormat="1" ht="15.0" customHeight="1" x14ac:dyDescent="0.15">
      <c r="A781" s="108">
        <v>2111413</v>
      </c>
      <c r="B781" s="111" t="s">
        <v>630</v>
      </c>
      <c r="C781" s="213">
        <v>0</v>
      </c>
      <c r="D781" s="213">
        <v>0</v>
      </c>
    </row>
    <row r="782" spans="1:4" s="101" customFormat="1" ht="15.0" customHeight="1" x14ac:dyDescent="0.15">
      <c r="A782" s="108">
        <v>2111450</v>
      </c>
      <c r="B782" s="111" t="s">
        <v>66</v>
      </c>
      <c r="C782" s="213">
        <v>0</v>
      </c>
      <c r="D782" s="213">
        <v>0</v>
      </c>
    </row>
    <row r="783" spans="1:4" s="101" customFormat="1" ht="15.0" customHeight="1" x14ac:dyDescent="0.15">
      <c r="A783" s="108">
        <v>2111499</v>
      </c>
      <c r="B783" s="111" t="s">
        <v>631</v>
      </c>
      <c r="C783" s="213">
        <v>0</v>
      </c>
      <c r="D783" s="213">
        <v>0</v>
      </c>
    </row>
    <row r="784" spans="1:4" s="101" customFormat="1" ht="15.0" customHeight="1" x14ac:dyDescent="0.15">
      <c r="A784" s="108">
        <v>21199</v>
      </c>
      <c r="B784" s="109" t="s">
        <v>632</v>
      </c>
      <c r="C784" s="213">
        <v>0</v>
      </c>
      <c r="D784" s="213">
        <v>0</v>
      </c>
    </row>
    <row r="785" spans="1:4" s="101" customFormat="1" ht="15.0" customHeight="1" x14ac:dyDescent="0.15">
      <c r="A785" s="108">
        <v>212</v>
      </c>
      <c r="B785" s="109" t="s">
        <v>633</v>
      </c>
      <c r="C785" s="213">
        <v>32217</v>
      </c>
      <c r="D785" s="213">
        <v>0</v>
      </c>
    </row>
    <row r="786" spans="1:4" s="101" customFormat="1" ht="15.0" customHeight="1" x14ac:dyDescent="0.15">
      <c r="A786" s="108">
        <v>21201</v>
      </c>
      <c r="B786" s="109" t="s">
        <v>634</v>
      </c>
      <c r="C786" s="213">
        <v>16018</v>
      </c>
      <c r="D786" s="213">
        <v>0</v>
      </c>
    </row>
    <row r="787" spans="1:4" s="101" customFormat="1" ht="15.0" customHeight="1" x14ac:dyDescent="0.15">
      <c r="A787" s="108">
        <v>2120101</v>
      </c>
      <c r="B787" s="111" t="s">
        <v>57</v>
      </c>
      <c r="C787" s="213">
        <v>9666</v>
      </c>
      <c r="D787" s="213">
        <v>0</v>
      </c>
    </row>
    <row r="788" spans="1:4" s="101" customFormat="1" ht="15.0" customHeight="1" x14ac:dyDescent="0.15">
      <c r="A788" s="108">
        <v>2120102</v>
      </c>
      <c r="B788" s="111" t="s">
        <v>58</v>
      </c>
      <c r="C788" s="213">
        <v>1980</v>
      </c>
      <c r="D788" s="213">
        <v>0</v>
      </c>
    </row>
    <row r="789" spans="1:4" s="101" customFormat="1" ht="15.0" customHeight="1" x14ac:dyDescent="0.15">
      <c r="A789" s="108">
        <v>2120103</v>
      </c>
      <c r="B789" s="111" t="s">
        <v>59</v>
      </c>
      <c r="C789" s="213">
        <v>516</v>
      </c>
      <c r="D789" s="213">
        <v>0</v>
      </c>
    </row>
    <row r="790" spans="1:4" s="102" customFormat="1" ht="15.0" customHeight="1" x14ac:dyDescent="0.15">
      <c r="A790" s="108">
        <v>2120104</v>
      </c>
      <c r="B790" s="111" t="s">
        <v>635</v>
      </c>
      <c r="C790" s="213">
        <v>446</v>
      </c>
      <c r="D790" s="213">
        <v>0</v>
      </c>
    </row>
    <row r="791" spans="1:4" s="101" customFormat="1" ht="15.0" customHeight="1" x14ac:dyDescent="0.15">
      <c r="A791" s="108">
        <v>2120105</v>
      </c>
      <c r="B791" s="111" t="s">
        <v>636</v>
      </c>
      <c r="C791" s="213">
        <v>259</v>
      </c>
      <c r="D791" s="213">
        <v>0</v>
      </c>
    </row>
    <row r="792" spans="1:4" s="101" customFormat="1" ht="15.0" customHeight="1" x14ac:dyDescent="0.15">
      <c r="A792" s="108">
        <v>2120106</v>
      </c>
      <c r="B792" s="111" t="s">
        <v>637</v>
      </c>
      <c r="C792" s="213">
        <v>0</v>
      </c>
      <c r="D792" s="213">
        <v>0</v>
      </c>
    </row>
    <row r="793" spans="1:4" s="101" customFormat="1" ht="15.0" customHeight="1" x14ac:dyDescent="0.15">
      <c r="A793" s="108">
        <v>2120107</v>
      </c>
      <c r="B793" s="111" t="s">
        <v>638</v>
      </c>
      <c r="C793" s="213">
        <v>0</v>
      </c>
      <c r="D793" s="213">
        <v>0</v>
      </c>
    </row>
    <row r="794" spans="1:4" s="101" customFormat="1" ht="15.0" customHeight="1" x14ac:dyDescent="0.15">
      <c r="A794" s="108">
        <v>2120109</v>
      </c>
      <c r="B794" s="111" t="s">
        <v>639</v>
      </c>
      <c r="C794" s="213">
        <v>0</v>
      </c>
      <c r="D794" s="213">
        <v>0</v>
      </c>
    </row>
    <row r="795" spans="1:4" s="101" customFormat="1" ht="15.0" customHeight="1" x14ac:dyDescent="0.15">
      <c r="A795" s="108">
        <v>2120110</v>
      </c>
      <c r="B795" s="111" t="s">
        <v>640</v>
      </c>
      <c r="C795" s="213">
        <v>0</v>
      </c>
      <c r="D795" s="213">
        <v>0</v>
      </c>
    </row>
    <row r="796" spans="1:4" s="101" customFormat="1" ht="15.0" customHeight="1" x14ac:dyDescent="0.15">
      <c r="A796" s="108">
        <v>2120199</v>
      </c>
      <c r="B796" s="111" t="s">
        <v>641</v>
      </c>
      <c r="C796" s="213">
        <v>3151</v>
      </c>
      <c r="D796" s="213">
        <v>0</v>
      </c>
    </row>
    <row r="797" spans="1:4" s="101" customFormat="1" ht="15.0" customHeight="1" x14ac:dyDescent="0.15">
      <c r="A797" s="108">
        <v>21202</v>
      </c>
      <c r="B797" s="109" t="s">
        <v>642</v>
      </c>
      <c r="C797" s="213">
        <v>20</v>
      </c>
      <c r="D797" s="213">
        <v>0</v>
      </c>
    </row>
    <row r="798" spans="1:4" s="101" customFormat="1" ht="15.0" customHeight="1" x14ac:dyDescent="0.15">
      <c r="A798" s="108">
        <v>21203</v>
      </c>
      <c r="B798" s="109" t="s">
        <v>643</v>
      </c>
      <c r="C798" s="213">
        <v>3155</v>
      </c>
      <c r="D798" s="213">
        <v>0</v>
      </c>
    </row>
    <row r="799" spans="1:4" s="101" customFormat="1" ht="15.0" customHeight="1" x14ac:dyDescent="0.15">
      <c r="A799" s="108">
        <v>2120303</v>
      </c>
      <c r="B799" s="111" t="s">
        <v>644</v>
      </c>
      <c r="C799" s="213">
        <v>287</v>
      </c>
      <c r="D799" s="213">
        <v>0</v>
      </c>
    </row>
    <row r="800" spans="1:4" s="101" customFormat="1" ht="15.0" customHeight="1" x14ac:dyDescent="0.15">
      <c r="A800" s="108">
        <v>2120399</v>
      </c>
      <c r="B800" s="111" t="s">
        <v>645</v>
      </c>
      <c r="C800" s="213">
        <v>2868</v>
      </c>
      <c r="D800" s="213">
        <v>0</v>
      </c>
    </row>
    <row r="801" spans="1:4" s="101" customFormat="1" ht="15.0" customHeight="1" x14ac:dyDescent="0.15">
      <c r="A801" s="108">
        <v>21205</v>
      </c>
      <c r="B801" s="109" t="s">
        <v>646</v>
      </c>
      <c r="C801" s="213">
        <v>12301</v>
      </c>
      <c r="D801" s="213">
        <v>0</v>
      </c>
    </row>
    <row r="802" spans="1:4" s="101" customFormat="1" ht="15.0" customHeight="1" x14ac:dyDescent="0.15">
      <c r="A802" s="108">
        <v>21206</v>
      </c>
      <c r="B802" s="109" t="s">
        <v>647</v>
      </c>
      <c r="C802" s="213">
        <v>271</v>
      </c>
      <c r="D802" s="213">
        <v>0</v>
      </c>
    </row>
    <row r="803" spans="1:4" s="101" customFormat="1" ht="15.0" customHeight="1" x14ac:dyDescent="0.15">
      <c r="A803" s="108">
        <v>21299</v>
      </c>
      <c r="B803" s="109" t="s">
        <v>648</v>
      </c>
      <c r="C803" s="213">
        <v>452</v>
      </c>
      <c r="D803" s="213">
        <v>0</v>
      </c>
    </row>
    <row r="804" spans="1:4" s="101" customFormat="1" ht="15.0" customHeight="1" x14ac:dyDescent="0.15">
      <c r="A804" s="108">
        <v>213</v>
      </c>
      <c r="B804" s="109" t="s">
        <v>649</v>
      </c>
      <c r="C804" s="213">
        <v>68513</v>
      </c>
      <c r="D804" s="213">
        <v>14728</v>
      </c>
    </row>
    <row r="805" spans="1:4" s="101" customFormat="1" ht="15.0" customHeight="1" x14ac:dyDescent="0.15">
      <c r="A805" s="108">
        <v>21301</v>
      </c>
      <c r="B805" s="109" t="s">
        <v>650</v>
      </c>
      <c r="C805" s="213">
        <v>22208</v>
      </c>
      <c r="D805" s="213">
        <v>3673</v>
      </c>
    </row>
    <row r="806" spans="1:4" s="101" customFormat="1" ht="15.0" customHeight="1" x14ac:dyDescent="0.15">
      <c r="A806" s="108">
        <v>2130101</v>
      </c>
      <c r="B806" s="111" t="s">
        <v>57</v>
      </c>
      <c r="C806" s="213">
        <v>4332</v>
      </c>
      <c r="D806" s="213">
        <v>0</v>
      </c>
    </row>
    <row r="807" spans="1:4" s="101" customFormat="1" ht="15.0" customHeight="1" x14ac:dyDescent="0.15">
      <c r="A807" s="108">
        <v>2130102</v>
      </c>
      <c r="B807" s="111" t="s">
        <v>58</v>
      </c>
      <c r="C807" s="213">
        <v>99</v>
      </c>
      <c r="D807" s="213">
        <v>0</v>
      </c>
    </row>
    <row r="808" spans="1:4" s="101" customFormat="1" ht="15.0" customHeight="1" x14ac:dyDescent="0.15">
      <c r="A808" s="108">
        <v>2130103</v>
      </c>
      <c r="B808" s="111" t="s">
        <v>59</v>
      </c>
      <c r="C808" s="213">
        <v>22</v>
      </c>
      <c r="D808" s="213">
        <v>0</v>
      </c>
    </row>
    <row r="809" spans="1:4" s="101" customFormat="1" ht="15.0" customHeight="1" x14ac:dyDescent="0.15">
      <c r="A809" s="108">
        <v>2130104</v>
      </c>
      <c r="B809" s="111" t="s">
        <v>66</v>
      </c>
      <c r="C809" s="213">
        <v>9514</v>
      </c>
      <c r="D809" s="213">
        <v>0</v>
      </c>
    </row>
    <row r="810" spans="1:4" s="101" customFormat="1" ht="15.0" customHeight="1" x14ac:dyDescent="0.15">
      <c r="A810" s="108">
        <v>2130105</v>
      </c>
      <c r="B810" s="111" t="s">
        <v>651</v>
      </c>
      <c r="C810" s="213">
        <v>0</v>
      </c>
      <c r="D810" s="213">
        <v>0</v>
      </c>
    </row>
    <row r="811" spans="1:4" s="101" customFormat="1" ht="15.0" customHeight="1" x14ac:dyDescent="0.15">
      <c r="A811" s="108">
        <v>2130106</v>
      </c>
      <c r="B811" s="111" t="s">
        <v>652</v>
      </c>
      <c r="C811" s="213">
        <v>195</v>
      </c>
      <c r="D811" s="213">
        <v>46</v>
      </c>
    </row>
    <row r="812" spans="1:4" s="101" customFormat="1" ht="15.0" customHeight="1" x14ac:dyDescent="0.15">
      <c r="A812" s="108">
        <v>2130108</v>
      </c>
      <c r="B812" s="111" t="s">
        <v>653</v>
      </c>
      <c r="C812" s="213">
        <v>116</v>
      </c>
      <c r="D812" s="213">
        <v>0</v>
      </c>
    </row>
    <row r="813" spans="1:4" s="101" customFormat="1" ht="15.0" customHeight="1" x14ac:dyDescent="0.15">
      <c r="A813" s="108">
        <v>2130109</v>
      </c>
      <c r="B813" s="111" t="s">
        <v>654</v>
      </c>
      <c r="C813" s="213">
        <v>57</v>
      </c>
      <c r="D813" s="213">
        <v>0</v>
      </c>
    </row>
    <row r="814" spans="1:4" s="101" customFormat="1" ht="15.0" customHeight="1" x14ac:dyDescent="0.15">
      <c r="A814" s="108">
        <v>2130110</v>
      </c>
      <c r="B814" s="111" t="s">
        <v>655</v>
      </c>
      <c r="C814" s="213">
        <v>0</v>
      </c>
      <c r="D814" s="213">
        <v>0</v>
      </c>
    </row>
    <row r="815" spans="1:4" s="101" customFormat="1" ht="15.0" customHeight="1" x14ac:dyDescent="0.15">
      <c r="A815" s="108">
        <v>2130111</v>
      </c>
      <c r="B815" s="111" t="s">
        <v>656</v>
      </c>
      <c r="C815" s="213">
        <v>0</v>
      </c>
      <c r="D815" s="213">
        <v>0</v>
      </c>
    </row>
    <row r="816" spans="1:4" s="101" customFormat="1" ht="15.0" customHeight="1" x14ac:dyDescent="0.15">
      <c r="A816" s="108">
        <v>2130112</v>
      </c>
      <c r="B816" s="111" t="s">
        <v>657</v>
      </c>
      <c r="C816" s="213">
        <v>0</v>
      </c>
      <c r="D816" s="213">
        <v>0</v>
      </c>
    </row>
    <row r="817" spans="1:4" s="101" customFormat="1" ht="15.0" customHeight="1" x14ac:dyDescent="0.15">
      <c r="A817" s="108">
        <v>2130114</v>
      </c>
      <c r="B817" s="111" t="s">
        <v>658</v>
      </c>
      <c r="C817" s="213">
        <v>0</v>
      </c>
      <c r="D817" s="213">
        <v>0</v>
      </c>
    </row>
    <row r="818" spans="1:4" s="101" customFormat="1" ht="15.0" customHeight="1" x14ac:dyDescent="0.15">
      <c r="A818" s="108">
        <v>2130119</v>
      </c>
      <c r="B818" s="111" t="s">
        <v>659</v>
      </c>
      <c r="C818" s="213">
        <v>15</v>
      </c>
      <c r="D818" s="213">
        <v>0</v>
      </c>
    </row>
    <row r="819" spans="1:4" s="101" customFormat="1" ht="15.0" customHeight="1" x14ac:dyDescent="0.15">
      <c r="A819" s="108">
        <v>2130120</v>
      </c>
      <c r="B819" s="111" t="s">
        <v>660</v>
      </c>
      <c r="C819" s="213">
        <v>548</v>
      </c>
      <c r="D819" s="213">
        <v>0</v>
      </c>
    </row>
    <row r="820" spans="1:4" s="101" customFormat="1" ht="15.0" customHeight="1" x14ac:dyDescent="0.15">
      <c r="A820" s="108">
        <v>2130121</v>
      </c>
      <c r="B820" s="111" t="s">
        <v>661</v>
      </c>
      <c r="C820" s="213">
        <v>0</v>
      </c>
      <c r="D820" s="213">
        <v>0</v>
      </c>
    </row>
    <row r="821" spans="1:4" s="101" customFormat="1" ht="15.0" customHeight="1" x14ac:dyDescent="0.15">
      <c r="A821" s="108">
        <v>2130122</v>
      </c>
      <c r="B821" s="111" t="s">
        <v>662</v>
      </c>
      <c r="C821" s="213">
        <v>0</v>
      </c>
      <c r="D821" s="213">
        <v>0</v>
      </c>
    </row>
    <row r="822" spans="1:4" s="101" customFormat="1" ht="15.0" customHeight="1" x14ac:dyDescent="0.15">
      <c r="A822" s="108">
        <v>2130124</v>
      </c>
      <c r="B822" s="111" t="s">
        <v>663</v>
      </c>
      <c r="C822" s="213">
        <v>0</v>
      </c>
      <c r="D822" s="213">
        <v>0</v>
      </c>
    </row>
    <row r="823" spans="1:4" s="101" customFormat="1" ht="15.0" customHeight="1" x14ac:dyDescent="0.15">
      <c r="A823" s="108">
        <v>2130125</v>
      </c>
      <c r="B823" s="111" t="s">
        <v>664</v>
      </c>
      <c r="C823" s="213">
        <v>0</v>
      </c>
      <c r="D823" s="213">
        <v>0</v>
      </c>
    </row>
    <row r="824" spans="1:4" s="101" customFormat="1" ht="15.0" customHeight="1" x14ac:dyDescent="0.15">
      <c r="A824" s="108">
        <v>2130126</v>
      </c>
      <c r="B824" s="111" t="s">
        <v>665</v>
      </c>
      <c r="C824" s="213">
        <v>18</v>
      </c>
      <c r="D824" s="213">
        <v>0</v>
      </c>
    </row>
    <row r="825" spans="1:4" s="101" customFormat="1" ht="15.0" customHeight="1" x14ac:dyDescent="0.15">
      <c r="A825" s="108">
        <v>2130135</v>
      </c>
      <c r="B825" s="111" t="s">
        <v>666</v>
      </c>
      <c r="C825" s="213">
        <v>5</v>
      </c>
      <c r="D825" s="213">
        <v>0</v>
      </c>
    </row>
    <row r="826" spans="1:4" s="101" customFormat="1" ht="15.0" customHeight="1" x14ac:dyDescent="0.15">
      <c r="A826" s="108">
        <v>2130142</v>
      </c>
      <c r="B826" s="111" t="s">
        <v>667</v>
      </c>
      <c r="C826" s="213">
        <v>19</v>
      </c>
      <c r="D826" s="213">
        <v>0</v>
      </c>
    </row>
    <row r="827" spans="1:4" s="101" customFormat="1" ht="15.0" customHeight="1" x14ac:dyDescent="0.15">
      <c r="A827" s="108">
        <v>2130148</v>
      </c>
      <c r="B827" s="111" t="s">
        <v>668</v>
      </c>
      <c r="C827" s="213">
        <v>0</v>
      </c>
      <c r="D827" s="213">
        <v>0</v>
      </c>
    </row>
    <row r="828" spans="1:4" s="101" customFormat="1" ht="15.0" customHeight="1" x14ac:dyDescent="0.15">
      <c r="A828" s="108">
        <v>2130152</v>
      </c>
      <c r="B828" s="111" t="s">
        <v>669</v>
      </c>
      <c r="C828" s="213">
        <v>34</v>
      </c>
      <c r="D828" s="213">
        <v>0</v>
      </c>
    </row>
    <row r="829" spans="1:4" s="101" customFormat="1" ht="15.0" customHeight="1" x14ac:dyDescent="0.15">
      <c r="A829" s="108"/>
      <c r="B829" s="111" t="s">
        <v>670</v>
      </c>
      <c r="C829" s="213">
        <v>42</v>
      </c>
      <c r="D829" s="213">
        <v>0</v>
      </c>
    </row>
    <row r="830" spans="1:4" s="101" customFormat="1" ht="15.0" customHeight="1" x14ac:dyDescent="0.15">
      <c r="A830" s="108">
        <v>2130199</v>
      </c>
      <c r="B830" s="111" t="s">
        <v>671</v>
      </c>
      <c r="C830" s="213">
        <v>7192</v>
      </c>
      <c r="D830" s="213">
        <v>3627</v>
      </c>
    </row>
    <row r="831" spans="1:4" s="101" customFormat="1" ht="15.0" customHeight="1" x14ac:dyDescent="0.15">
      <c r="A831" s="108">
        <v>21302</v>
      </c>
      <c r="B831" s="109" t="s">
        <v>672</v>
      </c>
      <c r="C831" s="213">
        <v>8357</v>
      </c>
      <c r="D831" s="213">
        <v>0</v>
      </c>
    </row>
    <row r="832" spans="1:4" s="101" customFormat="1" ht="15.0" customHeight="1" x14ac:dyDescent="0.15">
      <c r="A832" s="108">
        <v>2130201</v>
      </c>
      <c r="B832" s="111" t="s">
        <v>57</v>
      </c>
      <c r="C832" s="213">
        <v>3721</v>
      </c>
      <c r="D832" s="213">
        <v>0</v>
      </c>
    </row>
    <row r="833" spans="1:4" s="101" customFormat="1" ht="15.0" customHeight="1" x14ac:dyDescent="0.15">
      <c r="A833" s="108">
        <v>2130202</v>
      </c>
      <c r="B833" s="111" t="s">
        <v>58</v>
      </c>
      <c r="C833" s="213">
        <v>37</v>
      </c>
      <c r="D833" s="213">
        <v>0</v>
      </c>
    </row>
    <row r="834" spans="1:4" s="101" customFormat="1" ht="15.0" customHeight="1" x14ac:dyDescent="0.15">
      <c r="A834" s="108">
        <v>2130203</v>
      </c>
      <c r="B834" s="111" t="s">
        <v>59</v>
      </c>
      <c r="C834" s="213">
        <v>0</v>
      </c>
      <c r="D834" s="213">
        <v>0</v>
      </c>
    </row>
    <row r="835" spans="1:4" s="101" customFormat="1" ht="15.0" customHeight="1" x14ac:dyDescent="0.15">
      <c r="A835" s="108">
        <v>2130204</v>
      </c>
      <c r="B835" s="111" t="s">
        <v>673</v>
      </c>
      <c r="C835" s="213">
        <v>4226</v>
      </c>
      <c r="D835" s="213">
        <v>0</v>
      </c>
    </row>
    <row r="836" spans="1:4" s="101" customFormat="1" ht="15.0" customHeight="1" x14ac:dyDescent="0.15">
      <c r="A836" s="108">
        <v>2130205</v>
      </c>
      <c r="B836" s="111" t="s">
        <v>674</v>
      </c>
      <c r="C836" s="213">
        <v>14</v>
      </c>
      <c r="D836" s="213">
        <v>0</v>
      </c>
    </row>
    <row r="837" spans="1:4" s="101" customFormat="1" ht="15.0" customHeight="1" x14ac:dyDescent="0.15">
      <c r="A837" s="108">
        <v>2130206</v>
      </c>
      <c r="B837" s="111" t="s">
        <v>675</v>
      </c>
      <c r="C837" s="213">
        <v>0</v>
      </c>
      <c r="D837" s="213">
        <v>0</v>
      </c>
    </row>
    <row r="838" spans="1:4" s="101" customFormat="1" ht="15.0" customHeight="1" x14ac:dyDescent="0.15">
      <c r="A838" s="108">
        <v>2130207</v>
      </c>
      <c r="B838" s="111" t="s">
        <v>676</v>
      </c>
      <c r="C838" s="213">
        <v>19</v>
      </c>
      <c r="D838" s="213">
        <v>0</v>
      </c>
    </row>
    <row r="839" spans="1:4" s="101" customFormat="1" ht="15.0" customHeight="1" x14ac:dyDescent="0.15">
      <c r="A839" s="108">
        <v>2130209</v>
      </c>
      <c r="B839" s="111" t="s">
        <v>677</v>
      </c>
      <c r="C839" s="213">
        <v>0</v>
      </c>
      <c r="D839" s="213">
        <v>0</v>
      </c>
    </row>
    <row r="840" spans="1:4" s="101" customFormat="1" ht="15.0" customHeight="1" x14ac:dyDescent="0.15">
      <c r="A840" s="108">
        <v>2130210</v>
      </c>
      <c r="B840" s="111" t="s">
        <v>678</v>
      </c>
      <c r="C840" s="213">
        <v>0</v>
      </c>
      <c r="D840" s="213">
        <v>0</v>
      </c>
    </row>
    <row r="841" spans="1:4" s="101" customFormat="1" ht="15.0" customHeight="1" x14ac:dyDescent="0.15">
      <c r="A841" s="108">
        <v>2130211</v>
      </c>
      <c r="B841" s="111" t="s">
        <v>679</v>
      </c>
      <c r="C841" s="213">
        <v>0</v>
      </c>
      <c r="D841" s="213">
        <v>0</v>
      </c>
    </row>
    <row r="842" spans="1:4" s="101" customFormat="1" ht="15.0" customHeight="1" x14ac:dyDescent="0.15">
      <c r="A842" s="108">
        <v>2130212</v>
      </c>
      <c r="B842" s="111" t="s">
        <v>680</v>
      </c>
      <c r="C842" s="213">
        <v>0</v>
      </c>
      <c r="D842" s="213">
        <v>0</v>
      </c>
    </row>
    <row r="843" spans="1:4" s="101" customFormat="1" ht="15.0" customHeight="1" x14ac:dyDescent="0.15">
      <c r="A843" s="108">
        <v>2130213</v>
      </c>
      <c r="B843" s="111" t="s">
        <v>681</v>
      </c>
      <c r="C843" s="213">
        <v>81</v>
      </c>
      <c r="D843" s="213">
        <v>0</v>
      </c>
    </row>
    <row r="844" spans="1:4" s="101" customFormat="1" ht="15.0" customHeight="1" x14ac:dyDescent="0.15">
      <c r="A844" s="108">
        <v>2130217</v>
      </c>
      <c r="B844" s="111" t="s">
        <v>682</v>
      </c>
      <c r="C844" s="213">
        <v>0</v>
      </c>
      <c r="D844" s="213">
        <v>0</v>
      </c>
    </row>
    <row r="845" spans="1:4" s="101" customFormat="1" ht="15.0" customHeight="1" x14ac:dyDescent="0.15">
      <c r="A845" s="108">
        <v>2130220</v>
      </c>
      <c r="B845" s="111" t="s">
        <v>683</v>
      </c>
      <c r="C845" s="213">
        <v>0</v>
      </c>
      <c r="D845" s="213">
        <v>0</v>
      </c>
    </row>
    <row r="846" spans="1:4" s="101" customFormat="1" ht="15.0" customHeight="1" x14ac:dyDescent="0.15">
      <c r="A846" s="108">
        <v>2130221</v>
      </c>
      <c r="B846" s="111" t="s">
        <v>684</v>
      </c>
      <c r="C846" s="213">
        <v>0</v>
      </c>
      <c r="D846" s="213">
        <v>0</v>
      </c>
    </row>
    <row r="847" spans="1:4" s="101" customFormat="1" ht="15.0" customHeight="1" x14ac:dyDescent="0.15">
      <c r="A847" s="108">
        <v>2130223</v>
      </c>
      <c r="B847" s="111" t="s">
        <v>685</v>
      </c>
      <c r="C847" s="213">
        <v>13</v>
      </c>
      <c r="D847" s="213">
        <v>0</v>
      </c>
    </row>
    <row r="848" spans="1:4" s="101" customFormat="1" ht="15.0" customHeight="1" x14ac:dyDescent="0.15">
      <c r="A848" s="108">
        <v>2130226</v>
      </c>
      <c r="B848" s="111" t="s">
        <v>686</v>
      </c>
      <c r="C848" s="213">
        <v>0</v>
      </c>
      <c r="D848" s="213">
        <v>0</v>
      </c>
    </row>
    <row r="849" spans="1:4" s="101" customFormat="1" ht="15.0" customHeight="1" x14ac:dyDescent="0.15">
      <c r="A849" s="108">
        <v>2130227</v>
      </c>
      <c r="B849" s="111" t="s">
        <v>687</v>
      </c>
      <c r="C849" s="213">
        <v>0</v>
      </c>
      <c r="D849" s="213">
        <v>0</v>
      </c>
    </row>
    <row r="850" spans="1:4" s="101" customFormat="1" ht="15.0" customHeight="1" x14ac:dyDescent="0.15">
      <c r="A850" s="108">
        <v>2130232</v>
      </c>
      <c r="B850" s="111" t="s">
        <v>688</v>
      </c>
      <c r="C850" s="213">
        <v>0</v>
      </c>
      <c r="D850" s="213">
        <v>0</v>
      </c>
    </row>
    <row r="851" spans="1:4" s="101" customFormat="1" ht="15.0" customHeight="1" x14ac:dyDescent="0.15">
      <c r="A851" s="108">
        <v>2130234</v>
      </c>
      <c r="B851" s="111" t="s">
        <v>689</v>
      </c>
      <c r="C851" s="213">
        <v>119</v>
      </c>
      <c r="D851" s="213">
        <v>0</v>
      </c>
    </row>
    <row r="852" spans="1:4" s="102" customFormat="1" ht="15.0" customHeight="1" x14ac:dyDescent="0.15">
      <c r="A852" s="108">
        <v>2130235</v>
      </c>
      <c r="B852" s="111" t="s">
        <v>690</v>
      </c>
      <c r="C852" s="213">
        <v>0</v>
      </c>
      <c r="D852" s="213">
        <v>0</v>
      </c>
    </row>
    <row r="853" spans="1:4" s="101" customFormat="1" ht="15.0" customHeight="1" x14ac:dyDescent="0.15">
      <c r="A853" s="108">
        <v>2130236</v>
      </c>
      <c r="B853" s="111" t="s">
        <v>691</v>
      </c>
      <c r="C853" s="213">
        <v>0</v>
      </c>
      <c r="D853" s="213">
        <v>0</v>
      </c>
    </row>
    <row r="854" spans="1:4" s="101" customFormat="1" ht="15.0" customHeight="1" x14ac:dyDescent="0.15">
      <c r="A854" s="108">
        <v>2130237</v>
      </c>
      <c r="B854" s="111" t="s">
        <v>692</v>
      </c>
      <c r="C854" s="213">
        <v>0</v>
      </c>
      <c r="D854" s="213">
        <v>0</v>
      </c>
    </row>
    <row r="855" spans="1:4" s="101" customFormat="1" ht="15.0" customHeight="1" x14ac:dyDescent="0.15">
      <c r="A855" s="108">
        <v>2130299</v>
      </c>
      <c r="B855" s="111" t="s">
        <v>693</v>
      </c>
      <c r="C855" s="213">
        <v>127</v>
      </c>
      <c r="D855" s="213">
        <v>0</v>
      </c>
    </row>
    <row r="856" spans="1:4" s="101" customFormat="1" ht="15.0" customHeight="1" x14ac:dyDescent="0.15">
      <c r="A856" s="108">
        <v>21303</v>
      </c>
      <c r="B856" s="109" t="s">
        <v>694</v>
      </c>
      <c r="C856" s="213">
        <v>16504</v>
      </c>
      <c r="D856" s="213">
        <v>8882</v>
      </c>
    </row>
    <row r="857" spans="1:4" s="101" customFormat="1" ht="15.0" customHeight="1" x14ac:dyDescent="0.15">
      <c r="A857" s="108">
        <v>2130301</v>
      </c>
      <c r="B857" s="111" t="s">
        <v>57</v>
      </c>
      <c r="C857" s="213">
        <v>1692</v>
      </c>
      <c r="D857" s="213">
        <v>0</v>
      </c>
    </row>
    <row r="858" spans="1:4" s="101" customFormat="1" ht="15.0" customHeight="1" x14ac:dyDescent="0.15">
      <c r="A858" s="108">
        <v>2130302</v>
      </c>
      <c r="B858" s="111" t="s">
        <v>58</v>
      </c>
      <c r="C858" s="213">
        <v>20</v>
      </c>
      <c r="D858" s="213">
        <v>0</v>
      </c>
    </row>
    <row r="859" spans="1:4" s="101" customFormat="1" ht="15.0" customHeight="1" x14ac:dyDescent="0.15">
      <c r="A859" s="108">
        <v>2130303</v>
      </c>
      <c r="B859" s="111" t="s">
        <v>59</v>
      </c>
      <c r="C859" s="213">
        <v>1120</v>
      </c>
      <c r="D859" s="213">
        <v>0</v>
      </c>
    </row>
    <row r="860" spans="1:4" s="101" customFormat="1" ht="15.0" customHeight="1" x14ac:dyDescent="0.15">
      <c r="A860" s="108">
        <v>2130304</v>
      </c>
      <c r="B860" s="111" t="s">
        <v>695</v>
      </c>
      <c r="C860" s="213">
        <v>0</v>
      </c>
      <c r="D860" s="213">
        <v>0</v>
      </c>
    </row>
    <row r="861" spans="1:4" s="101" customFormat="1" ht="15.0" customHeight="1" x14ac:dyDescent="0.15">
      <c r="A861" s="108">
        <v>2130305</v>
      </c>
      <c r="B861" s="111" t="s">
        <v>696</v>
      </c>
      <c r="C861" s="213">
        <v>2305</v>
      </c>
      <c r="D861" s="213">
        <v>0</v>
      </c>
    </row>
    <row r="862" spans="1:4" s="101" customFormat="1" ht="15.0" customHeight="1" x14ac:dyDescent="0.15">
      <c r="A862" s="108">
        <v>2130306</v>
      </c>
      <c r="B862" s="111" t="s">
        <v>697</v>
      </c>
      <c r="C862" s="213">
        <v>511</v>
      </c>
      <c r="D862" s="213">
        <v>0</v>
      </c>
    </row>
    <row r="863" spans="1:4" s="101" customFormat="1" ht="15.0" customHeight="1" x14ac:dyDescent="0.15">
      <c r="A863" s="108">
        <v>2130307</v>
      </c>
      <c r="B863" s="111" t="s">
        <v>698</v>
      </c>
      <c r="C863" s="213">
        <v>0</v>
      </c>
      <c r="D863" s="213">
        <v>0</v>
      </c>
    </row>
    <row r="864" spans="1:4" s="101" customFormat="1" ht="15.0" customHeight="1" x14ac:dyDescent="0.15">
      <c r="A864" s="108">
        <v>2130308</v>
      </c>
      <c r="B864" s="111" t="s">
        <v>699</v>
      </c>
      <c r="C864" s="213">
        <v>0</v>
      </c>
      <c r="D864" s="213">
        <v>0</v>
      </c>
    </row>
    <row r="865" spans="1:4" s="101" customFormat="1" ht="15.0" customHeight="1" x14ac:dyDescent="0.15">
      <c r="A865" s="108">
        <v>2130309</v>
      </c>
      <c r="B865" s="111" t="s">
        <v>700</v>
      </c>
      <c r="C865" s="213">
        <v>0</v>
      </c>
      <c r="D865" s="213">
        <v>0</v>
      </c>
    </row>
    <row r="866" spans="1:4" s="101" customFormat="1" ht="15.0" customHeight="1" x14ac:dyDescent="0.15">
      <c r="A866" s="108">
        <v>2130310</v>
      </c>
      <c r="B866" s="111" t="s">
        <v>701</v>
      </c>
      <c r="C866" s="213">
        <v>186</v>
      </c>
      <c r="D866" s="213">
        <v>0</v>
      </c>
    </row>
    <row r="867" spans="1:4" s="101" customFormat="1" ht="15.0" customHeight="1" x14ac:dyDescent="0.15">
      <c r="A867" s="108">
        <v>2130311</v>
      </c>
      <c r="B867" s="111" t="s">
        <v>702</v>
      </c>
      <c r="C867" s="213">
        <v>87</v>
      </c>
      <c r="D867" s="213">
        <v>0</v>
      </c>
    </row>
    <row r="868" spans="1:4" s="101" customFormat="1" ht="15.0" customHeight="1" x14ac:dyDescent="0.15">
      <c r="A868" s="108">
        <v>2130312</v>
      </c>
      <c r="B868" s="111" t="s">
        <v>703</v>
      </c>
      <c r="C868" s="213">
        <v>0</v>
      </c>
      <c r="D868" s="213">
        <v>0</v>
      </c>
    </row>
    <row r="869" spans="1:4" s="101" customFormat="1" ht="15.0" customHeight="1" x14ac:dyDescent="0.15">
      <c r="A869" s="108">
        <v>2130313</v>
      </c>
      <c r="B869" s="111" t="s">
        <v>704</v>
      </c>
      <c r="C869" s="213">
        <v>0</v>
      </c>
      <c r="D869" s="213">
        <v>0</v>
      </c>
    </row>
    <row r="870" spans="1:4" s="101" customFormat="1" ht="15.0" customHeight="1" x14ac:dyDescent="0.15">
      <c r="A870" s="108">
        <v>2130314</v>
      </c>
      <c r="B870" s="111" t="s">
        <v>705</v>
      </c>
      <c r="C870" s="213">
        <v>151</v>
      </c>
      <c r="D870" s="213">
        <v>0</v>
      </c>
    </row>
    <row r="871" spans="1:4" s="101" customFormat="1" ht="15.0" customHeight="1" x14ac:dyDescent="0.15">
      <c r="A871" s="108">
        <v>2130315</v>
      </c>
      <c r="B871" s="111" t="s">
        <v>706</v>
      </c>
      <c r="C871" s="213">
        <v>0</v>
      </c>
      <c r="D871" s="213">
        <v>0</v>
      </c>
    </row>
    <row r="872" spans="1:4" s="101" customFormat="1" ht="15.0" customHeight="1" x14ac:dyDescent="0.15">
      <c r="A872" s="108">
        <v>2130316</v>
      </c>
      <c r="B872" s="111" t="s">
        <v>707</v>
      </c>
      <c r="C872" s="213">
        <v>0</v>
      </c>
      <c r="D872" s="213">
        <v>0</v>
      </c>
    </row>
    <row r="873" spans="1:4" s="101" customFormat="1" ht="15.0" customHeight="1" x14ac:dyDescent="0.15">
      <c r="A873" s="108">
        <v>2130317</v>
      </c>
      <c r="B873" s="111" t="s">
        <v>708</v>
      </c>
      <c r="C873" s="213">
        <v>202</v>
      </c>
      <c r="D873" s="213">
        <v>0</v>
      </c>
    </row>
    <row r="874" spans="1:4" s="101" customFormat="1" ht="15.0" customHeight="1" x14ac:dyDescent="0.15">
      <c r="A874" s="108">
        <v>2130318</v>
      </c>
      <c r="B874" s="111" t="s">
        <v>709</v>
      </c>
      <c r="C874" s="213">
        <v>0</v>
      </c>
      <c r="D874" s="213">
        <v>0</v>
      </c>
    </row>
    <row r="875" spans="1:4" s="101" customFormat="1" ht="15.0" customHeight="1" x14ac:dyDescent="0.15">
      <c r="A875" s="108">
        <v>2130319</v>
      </c>
      <c r="B875" s="111" t="s">
        <v>710</v>
      </c>
      <c r="C875" s="213">
        <v>18</v>
      </c>
      <c r="D875" s="213">
        <v>0</v>
      </c>
    </row>
    <row r="876" spans="1:4" s="102" customFormat="1" ht="15.0" customHeight="1" x14ac:dyDescent="0.15">
      <c r="A876" s="108">
        <v>2130321</v>
      </c>
      <c r="B876" s="111" t="s">
        <v>711</v>
      </c>
      <c r="C876" s="213">
        <v>1889</v>
      </c>
      <c r="D876" s="213">
        <v>1739</v>
      </c>
    </row>
    <row r="877" spans="1:4" s="101" customFormat="1" ht="15.0" customHeight="1" x14ac:dyDescent="0.15">
      <c r="A877" s="108">
        <v>2130322</v>
      </c>
      <c r="B877" s="111" t="s">
        <v>712</v>
      </c>
      <c r="C877" s="213">
        <v>0</v>
      </c>
      <c r="D877" s="213">
        <v>0</v>
      </c>
    </row>
    <row r="878" spans="1:4" s="101" customFormat="1" ht="15.0" customHeight="1" x14ac:dyDescent="0.15">
      <c r="A878" s="108">
        <v>2130333</v>
      </c>
      <c r="B878" s="111" t="s">
        <v>685</v>
      </c>
      <c r="C878" s="213">
        <v>7</v>
      </c>
      <c r="D878" s="213">
        <v>0</v>
      </c>
    </row>
    <row r="879" spans="1:4" s="101" customFormat="1" ht="15.0" customHeight="1" x14ac:dyDescent="0.15">
      <c r="A879" s="108">
        <v>2130334</v>
      </c>
      <c r="B879" s="111" t="s">
        <v>713</v>
      </c>
      <c r="C879" s="213">
        <v>0</v>
      </c>
      <c r="D879" s="213">
        <v>0</v>
      </c>
    </row>
    <row r="880" spans="1:4" s="101" customFormat="1" ht="15.0" customHeight="1" x14ac:dyDescent="0.15">
      <c r="A880" s="108">
        <v>2130335</v>
      </c>
      <c r="B880" s="111" t="s">
        <v>714</v>
      </c>
      <c r="C880" s="213">
        <v>0</v>
      </c>
      <c r="D880" s="213">
        <v>0</v>
      </c>
    </row>
    <row r="881" spans="1:4" s="101" customFormat="1" ht="15.0" customHeight="1" x14ac:dyDescent="0.15">
      <c r="A881" s="108"/>
      <c r="B881" s="111" t="s">
        <v>715</v>
      </c>
      <c r="C881" s="213">
        <v>0</v>
      </c>
      <c r="D881" s="213">
        <v>0</v>
      </c>
    </row>
    <row r="882" spans="1:4" s="101" customFormat="1" ht="15.0" customHeight="1" x14ac:dyDescent="0.15">
      <c r="A882" s="108"/>
      <c r="B882" s="111" t="s">
        <v>716</v>
      </c>
      <c r="C882" s="213">
        <v>0</v>
      </c>
      <c r="D882" s="213">
        <v>0</v>
      </c>
    </row>
    <row r="883" spans="1:4" s="101" customFormat="1" ht="15.0" customHeight="1" x14ac:dyDescent="0.15">
      <c r="A883" s="108">
        <v>2130399</v>
      </c>
      <c r="B883" s="111" t="s">
        <v>717</v>
      </c>
      <c r="C883" s="213">
        <v>8316</v>
      </c>
      <c r="D883" s="213">
        <v>7143</v>
      </c>
    </row>
    <row r="884" spans="1:4" s="101" customFormat="1" ht="15.0" customHeight="1" x14ac:dyDescent="0.15">
      <c r="A884" s="108">
        <v>21305</v>
      </c>
      <c r="B884" s="109" t="s">
        <v>718</v>
      </c>
      <c r="C884" s="213">
        <v>12450</v>
      </c>
      <c r="D884" s="213">
        <v>1102</v>
      </c>
    </row>
    <row r="885" spans="1:4" s="101" customFormat="1" ht="15.0" customHeight="1" x14ac:dyDescent="0.15">
      <c r="A885" s="108">
        <v>2130501</v>
      </c>
      <c r="B885" s="111" t="s">
        <v>57</v>
      </c>
      <c r="C885" s="213">
        <v>1395</v>
      </c>
      <c r="D885" s="213">
        <v>0</v>
      </c>
    </row>
    <row r="886" spans="1:4" s="101" customFormat="1" ht="15.0" customHeight="1" x14ac:dyDescent="0.15">
      <c r="A886" s="108">
        <v>2130502</v>
      </c>
      <c r="B886" s="111" t="s">
        <v>58</v>
      </c>
      <c r="C886" s="213">
        <v>50</v>
      </c>
      <c r="D886" s="213">
        <v>0</v>
      </c>
    </row>
    <row r="887" spans="1:4" s="101" customFormat="1" ht="15.0" customHeight="1" x14ac:dyDescent="0.15">
      <c r="A887" s="108">
        <v>2130503</v>
      </c>
      <c r="B887" s="111" t="s">
        <v>59</v>
      </c>
      <c r="C887" s="213">
        <v>122</v>
      </c>
      <c r="D887" s="213">
        <v>0</v>
      </c>
    </row>
    <row r="888" spans="1:4" s="101" customFormat="1" ht="15.0" customHeight="1" x14ac:dyDescent="0.15">
      <c r="A888" s="108">
        <v>2130504</v>
      </c>
      <c r="B888" s="111" t="s">
        <v>719</v>
      </c>
      <c r="C888" s="213">
        <v>0</v>
      </c>
      <c r="D888" s="213">
        <v>0</v>
      </c>
    </row>
    <row r="889" spans="1:4" s="101" customFormat="1" ht="15.0" customHeight="1" x14ac:dyDescent="0.15">
      <c r="A889" s="108">
        <v>2130505</v>
      </c>
      <c r="B889" s="111" t="s">
        <v>720</v>
      </c>
      <c r="C889" s="213">
        <v>0</v>
      </c>
      <c r="D889" s="213">
        <v>0</v>
      </c>
    </row>
    <row r="890" spans="1:4" s="101" customFormat="1" ht="15.0" customHeight="1" x14ac:dyDescent="0.15">
      <c r="A890" s="108">
        <v>2130506</v>
      </c>
      <c r="B890" s="111" t="s">
        <v>721</v>
      </c>
      <c r="C890" s="213">
        <v>172</v>
      </c>
      <c r="D890" s="213">
        <v>0</v>
      </c>
    </row>
    <row r="891" spans="1:4" s="101" customFormat="1" ht="15.0" customHeight="1" x14ac:dyDescent="0.15">
      <c r="A891" s="108">
        <v>2130507</v>
      </c>
      <c r="B891" s="111" t="s">
        <v>722</v>
      </c>
      <c r="C891" s="213">
        <v>621</v>
      </c>
      <c r="D891" s="213">
        <v>0</v>
      </c>
    </row>
    <row r="892" spans="1:4" s="101" customFormat="1" ht="15.0" customHeight="1" x14ac:dyDescent="0.15">
      <c r="A892" s="108">
        <v>2130508</v>
      </c>
      <c r="B892" s="111" t="s">
        <v>723</v>
      </c>
      <c r="C892" s="213">
        <v>0</v>
      </c>
      <c r="D892" s="213">
        <v>0</v>
      </c>
    </row>
    <row r="893" spans="1:4" s="101" customFormat="1" ht="15.0" customHeight="1" x14ac:dyDescent="0.15">
      <c r="A893" s="108">
        <v>2130550</v>
      </c>
      <c r="B893" s="111" t="s">
        <v>724</v>
      </c>
      <c r="C893" s="213">
        <v>54</v>
      </c>
      <c r="D893" s="213">
        <v>0</v>
      </c>
    </row>
    <row r="894" spans="1:4" s="101" customFormat="1" ht="15.0" customHeight="1" x14ac:dyDescent="0.15">
      <c r="A894" s="108">
        <v>2130599</v>
      </c>
      <c r="B894" s="111" t="s">
        <v>725</v>
      </c>
      <c r="C894" s="213">
        <v>10036</v>
      </c>
      <c r="D894" s="213">
        <v>1102</v>
      </c>
    </row>
    <row r="895" spans="1:4" s="101" customFormat="1" ht="15.0" customHeight="1" x14ac:dyDescent="0.15">
      <c r="A895" s="108">
        <v>21307</v>
      </c>
      <c r="B895" s="109" t="s">
        <v>726</v>
      </c>
      <c r="C895" s="213">
        <v>7647</v>
      </c>
      <c r="D895" s="213">
        <v>512</v>
      </c>
    </row>
    <row r="896" spans="1:4" s="101" customFormat="1" ht="15.0" customHeight="1" x14ac:dyDescent="0.15">
      <c r="A896" s="108">
        <v>2130701</v>
      </c>
      <c r="B896" s="111" t="s">
        <v>727</v>
      </c>
      <c r="C896" s="213">
        <v>932</v>
      </c>
      <c r="D896" s="213">
        <v>512</v>
      </c>
    </row>
    <row r="897" spans="1:4" s="101" customFormat="1" ht="15.0" customHeight="1" x14ac:dyDescent="0.15">
      <c r="A897" s="108">
        <v>2130704</v>
      </c>
      <c r="B897" s="111" t="s">
        <v>728</v>
      </c>
      <c r="C897" s="213">
        <v>0</v>
      </c>
      <c r="D897" s="213">
        <v>0</v>
      </c>
    </row>
    <row r="898" spans="1:4" s="101" customFormat="1" ht="15.0" customHeight="1" x14ac:dyDescent="0.15">
      <c r="A898" s="108">
        <v>2130705</v>
      </c>
      <c r="B898" s="111" t="s">
        <v>729</v>
      </c>
      <c r="C898" s="213">
        <v>6715</v>
      </c>
      <c r="D898" s="213">
        <v>0</v>
      </c>
    </row>
    <row r="899" spans="1:4" s="101" customFormat="1" ht="15.0" customHeight="1" x14ac:dyDescent="0.15">
      <c r="A899" s="108">
        <v>2130706</v>
      </c>
      <c r="B899" s="111" t="s">
        <v>730</v>
      </c>
      <c r="C899" s="213">
        <v>0</v>
      </c>
      <c r="D899" s="213">
        <v>0</v>
      </c>
    </row>
    <row r="900" spans="1:4" s="101" customFormat="1" ht="15.0" customHeight="1" x14ac:dyDescent="0.15">
      <c r="A900" s="108">
        <v>2130707</v>
      </c>
      <c r="B900" s="111" t="s">
        <v>731</v>
      </c>
      <c r="C900" s="213">
        <v>0</v>
      </c>
      <c r="D900" s="213">
        <v>0</v>
      </c>
    </row>
    <row r="901" spans="1:4" s="101" customFormat="1" ht="15.0" customHeight="1" x14ac:dyDescent="0.15">
      <c r="A901" s="108">
        <v>2130799</v>
      </c>
      <c r="B901" s="111" t="s">
        <v>732</v>
      </c>
      <c r="C901" s="213">
        <v>0</v>
      </c>
      <c r="D901" s="213">
        <v>0</v>
      </c>
    </row>
    <row r="902" spans="1:4" s="101" customFormat="1" ht="15.0" customHeight="1" x14ac:dyDescent="0.15">
      <c r="A902" s="108">
        <v>21308</v>
      </c>
      <c r="B902" s="109" t="s">
        <v>733</v>
      </c>
      <c r="C902" s="213">
        <v>1305</v>
      </c>
      <c r="D902" s="213">
        <v>559</v>
      </c>
    </row>
    <row r="903" spans="1:4" s="101" customFormat="1" ht="15.0" customHeight="1" x14ac:dyDescent="0.15">
      <c r="A903" s="108">
        <v>2130801</v>
      </c>
      <c r="B903" s="111" t="s">
        <v>734</v>
      </c>
      <c r="C903" s="213">
        <v>0</v>
      </c>
      <c r="D903" s="213">
        <v>0</v>
      </c>
    </row>
    <row r="904" spans="1:4" s="101" customFormat="1" ht="15.0" customHeight="1" x14ac:dyDescent="0.15">
      <c r="A904" s="108">
        <v>2130802</v>
      </c>
      <c r="B904" s="111" t="s">
        <v>735</v>
      </c>
      <c r="C904" s="213">
        <v>0</v>
      </c>
      <c r="D904" s="213">
        <v>0</v>
      </c>
    </row>
    <row r="905" spans="1:4" s="101" customFormat="1" ht="15.0" customHeight="1" x14ac:dyDescent="0.15">
      <c r="A905" s="108">
        <v>2130803</v>
      </c>
      <c r="B905" s="111" t="s">
        <v>736</v>
      </c>
      <c r="C905" s="213">
        <v>1119</v>
      </c>
      <c r="D905" s="213">
        <v>373</v>
      </c>
    </row>
    <row r="906" spans="1:4" s="101" customFormat="1" ht="15.0" customHeight="1" x14ac:dyDescent="0.15">
      <c r="A906" s="108">
        <v>2130804</v>
      </c>
      <c r="B906" s="111" t="s">
        <v>737</v>
      </c>
      <c r="C906" s="213">
        <v>186</v>
      </c>
      <c r="D906" s="213">
        <v>186</v>
      </c>
    </row>
    <row r="907" spans="1:4" s="101" customFormat="1" ht="15.0" customHeight="1" x14ac:dyDescent="0.15">
      <c r="A907" s="108">
        <v>2130805</v>
      </c>
      <c r="B907" s="111" t="s">
        <v>738</v>
      </c>
      <c r="C907" s="213">
        <v>0</v>
      </c>
      <c r="D907" s="213">
        <v>0</v>
      </c>
    </row>
    <row r="908" spans="1:4" s="101" customFormat="1" ht="15.0" customHeight="1" x14ac:dyDescent="0.15">
      <c r="A908" s="108">
        <v>2130899</v>
      </c>
      <c r="B908" s="111" t="s">
        <v>739</v>
      </c>
      <c r="C908" s="213">
        <v>0</v>
      </c>
      <c r="D908" s="213">
        <v>0</v>
      </c>
    </row>
    <row r="909" spans="1:4" s="101" customFormat="1" ht="15.0" customHeight="1" x14ac:dyDescent="0.15">
      <c r="A909" s="108">
        <v>21309</v>
      </c>
      <c r="B909" s="109" t="s">
        <v>740</v>
      </c>
      <c r="C909" s="213">
        <v>0</v>
      </c>
      <c r="D909" s="213">
        <v>0</v>
      </c>
    </row>
    <row r="910" spans="1:4" s="101" customFormat="1" ht="15.0" customHeight="1" x14ac:dyDescent="0.15">
      <c r="A910" s="108">
        <v>2130901</v>
      </c>
      <c r="B910" s="111" t="s">
        <v>741</v>
      </c>
      <c r="C910" s="213">
        <v>0</v>
      </c>
      <c r="D910" s="213">
        <v>0</v>
      </c>
    </row>
    <row r="911" spans="1:4" s="101" customFormat="1" ht="15.0" customHeight="1" x14ac:dyDescent="0.15">
      <c r="A911" s="108">
        <v>2130999</v>
      </c>
      <c r="B911" s="111" t="s">
        <v>742</v>
      </c>
      <c r="C911" s="213">
        <v>0</v>
      </c>
      <c r="D911" s="213">
        <v>0</v>
      </c>
    </row>
    <row r="912" spans="1:4" s="101" customFormat="1" ht="15.0" customHeight="1" x14ac:dyDescent="0.15">
      <c r="A912" s="108">
        <v>21399</v>
      </c>
      <c r="B912" s="109" t="s">
        <v>743</v>
      </c>
      <c r="C912" s="213">
        <v>42</v>
      </c>
      <c r="D912" s="213">
        <v>0</v>
      </c>
    </row>
    <row r="913" spans="1:4" s="101" customFormat="1" ht="15.0" customHeight="1" x14ac:dyDescent="0.15">
      <c r="A913" s="108">
        <v>2139901</v>
      </c>
      <c r="B913" s="111" t="s">
        <v>744</v>
      </c>
      <c r="C913" s="213">
        <v>0</v>
      </c>
      <c r="D913" s="213">
        <v>0</v>
      </c>
    </row>
    <row r="914" spans="1:4" s="101" customFormat="1" ht="15.0" customHeight="1" x14ac:dyDescent="0.15">
      <c r="A914" s="108">
        <v>2139999</v>
      </c>
      <c r="B914" s="111" t="s">
        <v>745</v>
      </c>
      <c r="C914" s="213">
        <v>42</v>
      </c>
      <c r="D914" s="213">
        <v>0</v>
      </c>
    </row>
    <row r="915" spans="1:4" s="101" customFormat="1" ht="15.0" customHeight="1" x14ac:dyDescent="0.15">
      <c r="A915" s="108">
        <v>214</v>
      </c>
      <c r="B915" s="109" t="s">
        <v>746</v>
      </c>
      <c r="C915" s="213">
        <v>20996</v>
      </c>
      <c r="D915" s="213">
        <v>0</v>
      </c>
    </row>
    <row r="916" spans="1:4" s="101" customFormat="1" ht="15.0" customHeight="1" x14ac:dyDescent="0.15">
      <c r="A916" s="108">
        <v>21401</v>
      </c>
      <c r="B916" s="109" t="s">
        <v>747</v>
      </c>
      <c r="C916" s="213">
        <v>20922</v>
      </c>
      <c r="D916" s="213">
        <v>0</v>
      </c>
    </row>
    <row r="917" spans="1:4" s="101" customFormat="1" ht="15.0" customHeight="1" x14ac:dyDescent="0.15">
      <c r="A917" s="108">
        <v>2140101</v>
      </c>
      <c r="B917" s="111" t="s">
        <v>57</v>
      </c>
      <c r="C917" s="213">
        <v>5562</v>
      </c>
      <c r="D917" s="213">
        <v>0</v>
      </c>
    </row>
    <row r="918" spans="1:4" s="101" customFormat="1" ht="15.0" customHeight="1" x14ac:dyDescent="0.15">
      <c r="A918" s="108">
        <v>2140102</v>
      </c>
      <c r="B918" s="111" t="s">
        <v>58</v>
      </c>
      <c r="C918" s="213">
        <v>507</v>
      </c>
      <c r="D918" s="213">
        <v>0</v>
      </c>
    </row>
    <row r="919" spans="1:4" s="101" customFormat="1" ht="15.0" customHeight="1" x14ac:dyDescent="0.15">
      <c r="A919" s="108">
        <v>2140103</v>
      </c>
      <c r="B919" s="111" t="s">
        <v>59</v>
      </c>
      <c r="C919" s="213">
        <v>224</v>
      </c>
      <c r="D919" s="213">
        <v>0</v>
      </c>
    </row>
    <row r="920" spans="1:4" s="101" customFormat="1" ht="15.0" customHeight="1" x14ac:dyDescent="0.15">
      <c r="A920" s="108">
        <v>2140104</v>
      </c>
      <c r="B920" s="111" t="s">
        <v>748</v>
      </c>
      <c r="C920" s="213">
        <v>354</v>
      </c>
      <c r="D920" s="213">
        <v>0</v>
      </c>
    </row>
    <row r="921" spans="1:4" s="101" customFormat="1" ht="15.0" customHeight="1" x14ac:dyDescent="0.15">
      <c r="A921" s="108">
        <v>2140106</v>
      </c>
      <c r="B921" s="111" t="s">
        <v>749</v>
      </c>
      <c r="C921" s="213">
        <v>12985</v>
      </c>
      <c r="D921" s="213">
        <v>0</v>
      </c>
    </row>
    <row r="922" spans="1:4" s="101" customFormat="1" ht="15.0" customHeight="1" x14ac:dyDescent="0.15">
      <c r="A922" s="108">
        <v>2140109</v>
      </c>
      <c r="B922" s="111" t="s">
        <v>750</v>
      </c>
      <c r="C922" s="213">
        <v>0</v>
      </c>
      <c r="D922" s="213">
        <v>0</v>
      </c>
    </row>
    <row r="923" spans="1:4" s="101" customFormat="1" ht="15.0" customHeight="1" x14ac:dyDescent="0.15">
      <c r="A923" s="108">
        <v>2140110</v>
      </c>
      <c r="B923" s="111" t="s">
        <v>751</v>
      </c>
      <c r="C923" s="213">
        <v>75</v>
      </c>
      <c r="D923" s="213">
        <v>0</v>
      </c>
    </row>
    <row r="924" spans="1:4" s="101" customFormat="1" ht="15.0" customHeight="1" x14ac:dyDescent="0.15">
      <c r="A924" s="108">
        <v>2140111</v>
      </c>
      <c r="B924" s="111" t="s">
        <v>752</v>
      </c>
      <c r="C924" s="213">
        <v>0</v>
      </c>
      <c r="D924" s="213">
        <v>0</v>
      </c>
    </row>
    <row r="925" spans="1:4" s="101" customFormat="1" ht="15.0" customHeight="1" x14ac:dyDescent="0.15">
      <c r="A925" s="108">
        <v>2140112</v>
      </c>
      <c r="B925" s="111" t="s">
        <v>753</v>
      </c>
      <c r="C925" s="213">
        <v>886</v>
      </c>
      <c r="D925" s="213">
        <v>0</v>
      </c>
    </row>
    <row r="926" spans="1:4" s="101" customFormat="1" ht="15.0" customHeight="1" x14ac:dyDescent="0.15">
      <c r="A926" s="108">
        <v>2140114</v>
      </c>
      <c r="B926" s="111" t="s">
        <v>754</v>
      </c>
      <c r="C926" s="213">
        <v>0</v>
      </c>
      <c r="D926" s="213">
        <v>0</v>
      </c>
    </row>
    <row r="927" spans="1:4" s="101" customFormat="1" ht="15.0" customHeight="1" x14ac:dyDescent="0.15">
      <c r="A927" s="108">
        <v>2140122</v>
      </c>
      <c r="B927" s="111" t="s">
        <v>755</v>
      </c>
      <c r="C927" s="213">
        <v>0</v>
      </c>
      <c r="D927" s="213">
        <v>0</v>
      </c>
    </row>
    <row r="928" spans="1:4" s="101" customFormat="1" ht="15.0" customHeight="1" x14ac:dyDescent="0.15">
      <c r="A928" s="108">
        <v>2140123</v>
      </c>
      <c r="B928" s="111" t="s">
        <v>756</v>
      </c>
      <c r="C928" s="213">
        <v>9</v>
      </c>
      <c r="D928" s="213">
        <v>0</v>
      </c>
    </row>
    <row r="929" spans="1:4" s="101" customFormat="1" ht="15.0" customHeight="1" x14ac:dyDescent="0.15">
      <c r="A929" s="108">
        <v>2140127</v>
      </c>
      <c r="B929" s="111" t="s">
        <v>757</v>
      </c>
      <c r="C929" s="213">
        <v>0</v>
      </c>
      <c r="D929" s="213">
        <v>0</v>
      </c>
    </row>
    <row r="930" spans="1:4" s="101" customFormat="1" ht="15.0" customHeight="1" x14ac:dyDescent="0.15">
      <c r="A930" s="108">
        <v>2140128</v>
      </c>
      <c r="B930" s="111" t="s">
        <v>758</v>
      </c>
      <c r="C930" s="213">
        <v>0</v>
      </c>
      <c r="D930" s="213">
        <v>0</v>
      </c>
    </row>
    <row r="931" spans="1:4" s="101" customFormat="1" ht="15.0" customHeight="1" x14ac:dyDescent="0.15">
      <c r="A931" s="108">
        <v>2140129</v>
      </c>
      <c r="B931" s="111" t="s">
        <v>759</v>
      </c>
      <c r="C931" s="213">
        <v>0</v>
      </c>
      <c r="D931" s="213">
        <v>0</v>
      </c>
    </row>
    <row r="932" spans="1:4" s="101" customFormat="1" ht="15.0" customHeight="1" x14ac:dyDescent="0.15">
      <c r="A932" s="108">
        <v>2140130</v>
      </c>
      <c r="B932" s="111" t="s">
        <v>760</v>
      </c>
      <c r="C932" s="213">
        <v>0</v>
      </c>
      <c r="D932" s="213">
        <v>0</v>
      </c>
    </row>
    <row r="933" spans="1:4" s="101" customFormat="1" ht="15.0" customHeight="1" x14ac:dyDescent="0.15">
      <c r="A933" s="108">
        <v>2140131</v>
      </c>
      <c r="B933" s="111" t="s">
        <v>761</v>
      </c>
      <c r="C933" s="213">
        <v>20</v>
      </c>
      <c r="D933" s="213">
        <v>0</v>
      </c>
    </row>
    <row r="934" spans="1:4" s="101" customFormat="1" ht="15.0" customHeight="1" x14ac:dyDescent="0.15">
      <c r="A934" s="108">
        <v>2140133</v>
      </c>
      <c r="B934" s="111" t="s">
        <v>762</v>
      </c>
      <c r="C934" s="213">
        <v>0</v>
      </c>
      <c r="D934" s="213">
        <v>0</v>
      </c>
    </row>
    <row r="935" spans="1:4" s="101" customFormat="1" ht="15.0" customHeight="1" x14ac:dyDescent="0.15">
      <c r="A935" s="108">
        <v>2140136</v>
      </c>
      <c r="B935" s="111" t="s">
        <v>763</v>
      </c>
      <c r="C935" s="213">
        <v>21</v>
      </c>
      <c r="D935" s="213">
        <v>0</v>
      </c>
    </row>
    <row r="936" spans="1:4" s="101" customFormat="1" ht="15.0" customHeight="1" x14ac:dyDescent="0.15">
      <c r="A936" s="108">
        <v>2140138</v>
      </c>
      <c r="B936" s="111" t="s">
        <v>764</v>
      </c>
      <c r="C936" s="213">
        <v>0</v>
      </c>
      <c r="D936" s="213">
        <v>0</v>
      </c>
    </row>
    <row r="937" spans="1:4" s="101" customFormat="1" ht="15.0" customHeight="1" x14ac:dyDescent="0.15">
      <c r="A937" s="108">
        <v>2140139</v>
      </c>
      <c r="B937" s="111" t="s">
        <v>765</v>
      </c>
      <c r="C937" s="213">
        <v>0</v>
      </c>
      <c r="D937" s="213">
        <v>0</v>
      </c>
    </row>
    <row r="938" spans="1:4" s="101" customFormat="1" ht="15.0" customHeight="1" x14ac:dyDescent="0.15">
      <c r="A938" s="108">
        <v>2140199</v>
      </c>
      <c r="B938" s="111" t="s">
        <v>766</v>
      </c>
      <c r="C938" s="213">
        <v>279</v>
      </c>
      <c r="D938" s="213">
        <v>0</v>
      </c>
    </row>
    <row r="939" spans="1:4" s="101" customFormat="1" ht="15.0" customHeight="1" x14ac:dyDescent="0.15">
      <c r="A939" s="108">
        <v>21402</v>
      </c>
      <c r="B939" s="109" t="s">
        <v>767</v>
      </c>
      <c r="C939" s="213">
        <v>0</v>
      </c>
      <c r="D939" s="213">
        <v>0</v>
      </c>
    </row>
    <row r="940" spans="1:4" s="101" customFormat="1" ht="15.0" customHeight="1" x14ac:dyDescent="0.15">
      <c r="A940" s="108">
        <v>2140201</v>
      </c>
      <c r="B940" s="111" t="s">
        <v>57</v>
      </c>
      <c r="C940" s="213">
        <v>0</v>
      </c>
      <c r="D940" s="213">
        <v>0</v>
      </c>
    </row>
    <row r="941" spans="1:4" s="101" customFormat="1" ht="15.0" customHeight="1" x14ac:dyDescent="0.15">
      <c r="A941" s="108">
        <v>2140202</v>
      </c>
      <c r="B941" s="111" t="s">
        <v>58</v>
      </c>
      <c r="C941" s="213">
        <v>0</v>
      </c>
      <c r="D941" s="213">
        <v>0</v>
      </c>
    </row>
    <row r="942" spans="1:4" s="101" customFormat="1" ht="15.0" customHeight="1" x14ac:dyDescent="0.15">
      <c r="A942" s="108">
        <v>2140203</v>
      </c>
      <c r="B942" s="111" t="s">
        <v>59</v>
      </c>
      <c r="C942" s="213">
        <v>0</v>
      </c>
      <c r="D942" s="213">
        <v>0</v>
      </c>
    </row>
    <row r="943" spans="1:4" s="101" customFormat="1" ht="15.0" customHeight="1" x14ac:dyDescent="0.15">
      <c r="A943" s="108">
        <v>2140204</v>
      </c>
      <c r="B943" s="111" t="s">
        <v>768</v>
      </c>
      <c r="C943" s="213">
        <v>0</v>
      </c>
      <c r="D943" s="213">
        <v>0</v>
      </c>
    </row>
    <row r="944" spans="1:4" s="101" customFormat="1" ht="15.0" customHeight="1" x14ac:dyDescent="0.15">
      <c r="A944" s="108">
        <v>2140205</v>
      </c>
      <c r="B944" s="111" t="s">
        <v>769</v>
      </c>
      <c r="C944" s="213">
        <v>0</v>
      </c>
      <c r="D944" s="213">
        <v>0</v>
      </c>
    </row>
    <row r="945" spans="1:4" s="101" customFormat="1" ht="15.0" customHeight="1" x14ac:dyDescent="0.15">
      <c r="A945" s="108">
        <v>2140206</v>
      </c>
      <c r="B945" s="111" t="s">
        <v>770</v>
      </c>
      <c r="C945" s="213">
        <v>0</v>
      </c>
      <c r="D945" s="213">
        <v>0</v>
      </c>
    </row>
    <row r="946" spans="1:4" s="101" customFormat="1" ht="15.0" customHeight="1" x14ac:dyDescent="0.15">
      <c r="A946" s="108">
        <v>2140207</v>
      </c>
      <c r="B946" s="111" t="s">
        <v>771</v>
      </c>
      <c r="C946" s="213">
        <v>0</v>
      </c>
      <c r="D946" s="213">
        <v>0</v>
      </c>
    </row>
    <row r="947" spans="1:4" s="101" customFormat="1" ht="15.0" customHeight="1" x14ac:dyDescent="0.15">
      <c r="A947" s="108">
        <v>2140208</v>
      </c>
      <c r="B947" s="111" t="s">
        <v>772</v>
      </c>
      <c r="C947" s="213">
        <v>0</v>
      </c>
      <c r="D947" s="213">
        <v>0</v>
      </c>
    </row>
    <row r="948" spans="1:4" s="101" customFormat="1" ht="15.0" customHeight="1" x14ac:dyDescent="0.15">
      <c r="A948" s="108">
        <v>2140299</v>
      </c>
      <c r="B948" s="111" t="s">
        <v>773</v>
      </c>
      <c r="C948" s="213">
        <v>0</v>
      </c>
      <c r="D948" s="213">
        <v>0</v>
      </c>
    </row>
    <row r="949" spans="1:4" s="101" customFormat="1" ht="15.0" customHeight="1" x14ac:dyDescent="0.15">
      <c r="A949" s="108">
        <v>21403</v>
      </c>
      <c r="B949" s="109" t="s">
        <v>774</v>
      </c>
      <c r="C949" s="213">
        <v>0</v>
      </c>
      <c r="D949" s="213">
        <v>0</v>
      </c>
    </row>
    <row r="950" spans="1:4" s="101" customFormat="1" ht="15.0" customHeight="1" x14ac:dyDescent="0.15">
      <c r="A950" s="108">
        <v>2140301</v>
      </c>
      <c r="B950" s="111" t="s">
        <v>57</v>
      </c>
      <c r="C950" s="213">
        <v>0</v>
      </c>
      <c r="D950" s="213">
        <v>0</v>
      </c>
    </row>
    <row r="951" spans="1:4" s="101" customFormat="1" ht="15.0" customHeight="1" x14ac:dyDescent="0.15">
      <c r="A951" s="108">
        <v>2140302</v>
      </c>
      <c r="B951" s="111" t="s">
        <v>58</v>
      </c>
      <c r="C951" s="213">
        <v>0</v>
      </c>
      <c r="D951" s="213">
        <v>0</v>
      </c>
    </row>
    <row r="952" spans="1:4" s="101" customFormat="1" ht="15.0" customHeight="1" x14ac:dyDescent="0.15">
      <c r="A952" s="108">
        <v>2140303</v>
      </c>
      <c r="B952" s="111" t="s">
        <v>59</v>
      </c>
      <c r="C952" s="213">
        <v>0</v>
      </c>
      <c r="D952" s="213">
        <v>0</v>
      </c>
    </row>
    <row r="953" spans="1:4" s="101" customFormat="1" ht="15.0" customHeight="1" x14ac:dyDescent="0.15">
      <c r="A953" s="108">
        <v>2140304</v>
      </c>
      <c r="B953" s="111" t="s">
        <v>775</v>
      </c>
      <c r="C953" s="213">
        <v>0</v>
      </c>
      <c r="D953" s="213">
        <v>0</v>
      </c>
    </row>
    <row r="954" spans="1:4" s="101" customFormat="1" ht="15.0" customHeight="1" x14ac:dyDescent="0.15">
      <c r="A954" s="108">
        <v>2140305</v>
      </c>
      <c r="B954" s="111" t="s">
        <v>776</v>
      </c>
      <c r="C954" s="213">
        <v>0</v>
      </c>
      <c r="D954" s="213">
        <v>0</v>
      </c>
    </row>
    <row r="955" spans="1:4" s="101" customFormat="1" ht="15.0" customHeight="1" x14ac:dyDescent="0.15">
      <c r="A955" s="108">
        <v>2140306</v>
      </c>
      <c r="B955" s="111" t="s">
        <v>777</v>
      </c>
      <c r="C955" s="213">
        <v>0</v>
      </c>
      <c r="D955" s="213">
        <v>0</v>
      </c>
    </row>
    <row r="956" spans="1:4" s="101" customFormat="1" ht="15.0" customHeight="1" x14ac:dyDescent="0.15">
      <c r="A956" s="108">
        <v>2140307</v>
      </c>
      <c r="B956" s="111" t="s">
        <v>778</v>
      </c>
      <c r="C956" s="213">
        <v>0</v>
      </c>
      <c r="D956" s="213">
        <v>0</v>
      </c>
    </row>
    <row r="957" spans="1:4" s="101" customFormat="1" ht="15.0" customHeight="1" x14ac:dyDescent="0.15">
      <c r="A957" s="108">
        <v>2140308</v>
      </c>
      <c r="B957" s="111" t="s">
        <v>779</v>
      </c>
      <c r="C957" s="213">
        <v>0</v>
      </c>
      <c r="D957" s="213">
        <v>0</v>
      </c>
    </row>
    <row r="958" spans="1:4" s="101" customFormat="1" ht="15.0" customHeight="1" x14ac:dyDescent="0.15">
      <c r="A958" s="108">
        <v>2140399</v>
      </c>
      <c r="B958" s="111" t="s">
        <v>780</v>
      </c>
      <c r="C958" s="213">
        <v>0</v>
      </c>
      <c r="D958" s="213">
        <v>0</v>
      </c>
    </row>
    <row r="959" spans="1:4" s="101" customFormat="1" ht="15.0" customHeight="1" x14ac:dyDescent="0.15">
      <c r="A959" s="108">
        <v>21404</v>
      </c>
      <c r="B959" s="109" t="s">
        <v>781</v>
      </c>
      <c r="C959" s="213">
        <v>61</v>
      </c>
      <c r="D959" s="213">
        <v>0</v>
      </c>
    </row>
    <row r="960" spans="1:4" s="101" customFormat="1" ht="15.0" customHeight="1" x14ac:dyDescent="0.15">
      <c r="A960" s="108">
        <v>2140401</v>
      </c>
      <c r="B960" s="111" t="s">
        <v>782</v>
      </c>
      <c r="C960" s="213">
        <v>0</v>
      </c>
      <c r="D960" s="213">
        <v>0</v>
      </c>
    </row>
    <row r="961" spans="1:4" s="101" customFormat="1" ht="15.0" customHeight="1" x14ac:dyDescent="0.15">
      <c r="A961" s="108">
        <v>2140402</v>
      </c>
      <c r="B961" s="111" t="s">
        <v>783</v>
      </c>
      <c r="C961" s="213">
        <v>0</v>
      </c>
      <c r="D961" s="213">
        <v>0</v>
      </c>
    </row>
    <row r="962" spans="1:4" s="101" customFormat="1" ht="15.0" customHeight="1" x14ac:dyDescent="0.15">
      <c r="A962" s="108">
        <v>2140403</v>
      </c>
      <c r="B962" s="111" t="s">
        <v>784</v>
      </c>
      <c r="C962" s="213">
        <v>0</v>
      </c>
      <c r="D962" s="213">
        <v>0</v>
      </c>
    </row>
    <row r="963" spans="1:4" s="101" customFormat="1" ht="15.0" customHeight="1" x14ac:dyDescent="0.15">
      <c r="A963" s="108">
        <v>2140499</v>
      </c>
      <c r="B963" s="111" t="s">
        <v>785</v>
      </c>
      <c r="C963" s="213">
        <v>61</v>
      </c>
      <c r="D963" s="213">
        <v>0</v>
      </c>
    </row>
    <row r="964" spans="1:4" s="101" customFormat="1" ht="15.0" customHeight="1" x14ac:dyDescent="0.15">
      <c r="A964" s="108">
        <v>21405</v>
      </c>
      <c r="B964" s="109" t="s">
        <v>786</v>
      </c>
      <c r="C964" s="213">
        <v>13</v>
      </c>
      <c r="D964" s="213">
        <v>0</v>
      </c>
    </row>
    <row r="965" spans="1:4" s="101" customFormat="1" ht="15.0" customHeight="1" x14ac:dyDescent="0.15">
      <c r="A965" s="108">
        <v>2140501</v>
      </c>
      <c r="B965" s="111" t="s">
        <v>57</v>
      </c>
      <c r="C965" s="213">
        <v>0</v>
      </c>
      <c r="D965" s="213">
        <v>0</v>
      </c>
    </row>
    <row r="966" spans="1:4" s="101" customFormat="1" ht="15.0" customHeight="1" x14ac:dyDescent="0.15">
      <c r="A966" s="108">
        <v>2140502</v>
      </c>
      <c r="B966" s="111" t="s">
        <v>58</v>
      </c>
      <c r="C966" s="213">
        <v>13</v>
      </c>
      <c r="D966" s="213">
        <v>0</v>
      </c>
    </row>
    <row r="967" spans="1:4" s="101" customFormat="1" ht="15.0" customHeight="1" x14ac:dyDescent="0.15">
      <c r="A967" s="108">
        <v>2140503</v>
      </c>
      <c r="B967" s="111" t="s">
        <v>59</v>
      </c>
      <c r="C967" s="213">
        <v>0</v>
      </c>
      <c r="D967" s="213">
        <v>0</v>
      </c>
    </row>
    <row r="968" spans="1:4" s="101" customFormat="1" ht="15.0" customHeight="1" x14ac:dyDescent="0.15">
      <c r="A968" s="108">
        <v>2140504</v>
      </c>
      <c r="B968" s="111" t="s">
        <v>772</v>
      </c>
      <c r="C968" s="213">
        <v>0</v>
      </c>
      <c r="D968" s="213">
        <v>0</v>
      </c>
    </row>
    <row r="969" spans="1:4" s="101" customFormat="1" ht="15.0" customHeight="1" x14ac:dyDescent="0.15">
      <c r="A969" s="108">
        <v>2140505</v>
      </c>
      <c r="B969" s="111" t="s">
        <v>787</v>
      </c>
      <c r="C969" s="213">
        <v>0</v>
      </c>
      <c r="D969" s="213">
        <v>0</v>
      </c>
    </row>
    <row r="970" spans="1:4" s="101" customFormat="1" ht="15.0" customHeight="1" x14ac:dyDescent="0.15">
      <c r="A970" s="108">
        <v>2140599</v>
      </c>
      <c r="B970" s="111" t="s">
        <v>788</v>
      </c>
      <c r="C970" s="213">
        <v>0</v>
      </c>
      <c r="D970" s="213">
        <v>0</v>
      </c>
    </row>
    <row r="971" spans="1:4" s="101" customFormat="1" ht="15.0" customHeight="1" x14ac:dyDescent="0.15">
      <c r="A971" s="108">
        <v>21406</v>
      </c>
      <c r="B971" s="109" t="s">
        <v>789</v>
      </c>
      <c r="C971" s="213">
        <v>0</v>
      </c>
      <c r="D971" s="213">
        <v>0</v>
      </c>
    </row>
    <row r="972" spans="1:4" s="101" customFormat="1" ht="15.0" customHeight="1" x14ac:dyDescent="0.15">
      <c r="A972" s="108">
        <v>2140601</v>
      </c>
      <c r="B972" s="111" t="s">
        <v>790</v>
      </c>
      <c r="C972" s="213">
        <v>0</v>
      </c>
      <c r="D972" s="213">
        <v>0</v>
      </c>
    </row>
    <row r="973" spans="1:4" s="101" customFormat="1" ht="15.0" customHeight="1" x14ac:dyDescent="0.15">
      <c r="A973" s="108">
        <v>2140602</v>
      </c>
      <c r="B973" s="111" t="s">
        <v>791</v>
      </c>
      <c r="C973" s="213">
        <v>0</v>
      </c>
      <c r="D973" s="213">
        <v>0</v>
      </c>
    </row>
    <row r="974" spans="1:4" s="101" customFormat="1" ht="15.0" customHeight="1" x14ac:dyDescent="0.15">
      <c r="A974" s="108">
        <v>2140603</v>
      </c>
      <c r="B974" s="111" t="s">
        <v>792</v>
      </c>
      <c r="C974" s="213">
        <v>0</v>
      </c>
      <c r="D974" s="213">
        <v>0</v>
      </c>
    </row>
    <row r="975" spans="1:4" s="101" customFormat="1" ht="15.0" customHeight="1" x14ac:dyDescent="0.15">
      <c r="A975" s="108">
        <v>2140699</v>
      </c>
      <c r="B975" s="111" t="s">
        <v>793</v>
      </c>
      <c r="C975" s="213">
        <v>0</v>
      </c>
      <c r="D975" s="213">
        <v>0</v>
      </c>
    </row>
    <row r="976" spans="1:4" s="101" customFormat="1" ht="15.0" customHeight="1" x14ac:dyDescent="0.15">
      <c r="A976" s="108">
        <v>21499</v>
      </c>
      <c r="B976" s="109" t="s">
        <v>794</v>
      </c>
      <c r="C976" s="213">
        <v>0</v>
      </c>
      <c r="D976" s="213">
        <v>0</v>
      </c>
    </row>
    <row r="977" spans="1:4" s="101" customFormat="1" ht="15.0" customHeight="1" x14ac:dyDescent="0.15">
      <c r="A977" s="108">
        <v>2149901</v>
      </c>
      <c r="B977" s="111" t="s">
        <v>795</v>
      </c>
      <c r="C977" s="213">
        <v>0</v>
      </c>
      <c r="D977" s="213">
        <v>0</v>
      </c>
    </row>
    <row r="978" spans="1:4" s="101" customFormat="1" ht="15.0" customHeight="1" x14ac:dyDescent="0.15">
      <c r="A978" s="108">
        <v>2149999</v>
      </c>
      <c r="B978" s="111" t="s">
        <v>796</v>
      </c>
      <c r="C978" s="213">
        <v>0</v>
      </c>
      <c r="D978" s="213">
        <v>0</v>
      </c>
    </row>
    <row r="979" spans="1:4" s="101" customFormat="1" ht="15.0" customHeight="1" x14ac:dyDescent="0.15">
      <c r="A979" s="108">
        <v>215</v>
      </c>
      <c r="B979" s="109" t="s">
        <v>797</v>
      </c>
      <c r="C979" s="213">
        <v>4563</v>
      </c>
      <c r="D979" s="213">
        <v>0</v>
      </c>
    </row>
    <row r="980" spans="1:4" s="101" customFormat="1" ht="15.0" customHeight="1" x14ac:dyDescent="0.15">
      <c r="A980" s="108">
        <v>21501</v>
      </c>
      <c r="B980" s="109" t="s">
        <v>798</v>
      </c>
      <c r="C980" s="213">
        <v>0</v>
      </c>
      <c r="D980" s="213">
        <v>0</v>
      </c>
    </row>
    <row r="981" spans="1:4" s="101" customFormat="1" ht="15.0" customHeight="1" x14ac:dyDescent="0.15">
      <c r="A981" s="108">
        <v>2150101</v>
      </c>
      <c r="B981" s="111" t="s">
        <v>57</v>
      </c>
      <c r="C981" s="213">
        <v>0</v>
      </c>
      <c r="D981" s="213">
        <v>0</v>
      </c>
    </row>
    <row r="982" spans="1:4" s="101" customFormat="1" ht="15.0" customHeight="1" x14ac:dyDescent="0.15">
      <c r="A982" s="108">
        <v>2150102</v>
      </c>
      <c r="B982" s="111" t="s">
        <v>58</v>
      </c>
      <c r="C982" s="213">
        <v>0</v>
      </c>
      <c r="D982" s="213">
        <v>0</v>
      </c>
    </row>
    <row r="983" spans="1:4" s="101" customFormat="1" ht="15.0" customHeight="1" x14ac:dyDescent="0.15">
      <c r="A983" s="108">
        <v>2150103</v>
      </c>
      <c r="B983" s="111" t="s">
        <v>59</v>
      </c>
      <c r="C983" s="213">
        <v>0</v>
      </c>
      <c r="D983" s="213">
        <v>0</v>
      </c>
    </row>
    <row r="984" spans="1:4" s="101" customFormat="1" ht="15.0" customHeight="1" x14ac:dyDescent="0.15">
      <c r="A984" s="108">
        <v>2150104</v>
      </c>
      <c r="B984" s="111" t="s">
        <v>799</v>
      </c>
      <c r="C984" s="213">
        <v>0</v>
      </c>
      <c r="D984" s="213">
        <v>0</v>
      </c>
    </row>
    <row r="985" spans="1:4" s="101" customFormat="1" ht="15.0" customHeight="1" x14ac:dyDescent="0.15">
      <c r="A985" s="108">
        <v>2150105</v>
      </c>
      <c r="B985" s="111" t="s">
        <v>800</v>
      </c>
      <c r="C985" s="213">
        <v>0</v>
      </c>
      <c r="D985" s="213">
        <v>0</v>
      </c>
    </row>
    <row r="986" spans="1:4" s="101" customFormat="1" ht="15.0" customHeight="1" x14ac:dyDescent="0.15">
      <c r="A986" s="108">
        <v>2150106</v>
      </c>
      <c r="B986" s="111" t="s">
        <v>801</v>
      </c>
      <c r="C986" s="213">
        <v>0</v>
      </c>
      <c r="D986" s="213">
        <v>0</v>
      </c>
    </row>
    <row r="987" spans="1:4" s="101" customFormat="1" ht="15.0" customHeight="1" x14ac:dyDescent="0.15">
      <c r="A987" s="108">
        <v>2150107</v>
      </c>
      <c r="B987" s="111" t="s">
        <v>802</v>
      </c>
      <c r="C987" s="213">
        <v>0</v>
      </c>
      <c r="D987" s="213">
        <v>0</v>
      </c>
    </row>
    <row r="988" spans="1:4" s="101" customFormat="1" ht="15.0" customHeight="1" x14ac:dyDescent="0.15">
      <c r="A988" s="108">
        <v>2150108</v>
      </c>
      <c r="B988" s="111" t="s">
        <v>803</v>
      </c>
      <c r="C988" s="213">
        <v>0</v>
      </c>
      <c r="D988" s="213">
        <v>0</v>
      </c>
    </row>
    <row r="989" spans="1:4" s="101" customFormat="1" ht="15.0" customHeight="1" x14ac:dyDescent="0.15">
      <c r="A989" s="108">
        <v>2150199</v>
      </c>
      <c r="B989" s="111" t="s">
        <v>804</v>
      </c>
      <c r="C989" s="213">
        <v>0</v>
      </c>
      <c r="D989" s="213">
        <v>0</v>
      </c>
    </row>
    <row r="990" spans="1:4" s="101" customFormat="1" ht="15.0" customHeight="1" x14ac:dyDescent="0.15">
      <c r="A990" s="108">
        <v>21502</v>
      </c>
      <c r="B990" s="109" t="s">
        <v>805</v>
      </c>
      <c r="C990" s="213">
        <v>3574</v>
      </c>
      <c r="D990" s="213">
        <v>0</v>
      </c>
    </row>
    <row r="991" spans="1:4" s="101" customFormat="1" ht="15.0" customHeight="1" x14ac:dyDescent="0.15">
      <c r="A991" s="108">
        <v>2150201</v>
      </c>
      <c r="B991" s="111" t="s">
        <v>57</v>
      </c>
      <c r="C991" s="213">
        <v>812</v>
      </c>
      <c r="D991" s="213">
        <v>0</v>
      </c>
    </row>
    <row r="992" spans="1:4" s="101" customFormat="1" ht="15.0" customHeight="1" x14ac:dyDescent="0.15">
      <c r="A992" s="108">
        <v>2150202</v>
      </c>
      <c r="B992" s="111" t="s">
        <v>58</v>
      </c>
      <c r="C992" s="213">
        <v>0</v>
      </c>
      <c r="D992" s="213">
        <v>0</v>
      </c>
    </row>
    <row r="993" spans="1:4" s="101" customFormat="1" ht="15.0" customHeight="1" x14ac:dyDescent="0.15">
      <c r="A993" s="108">
        <v>2150203</v>
      </c>
      <c r="B993" s="111" t="s">
        <v>59</v>
      </c>
      <c r="C993" s="213">
        <v>255</v>
      </c>
      <c r="D993" s="213">
        <v>0</v>
      </c>
    </row>
    <row r="994" spans="1:4" s="101" customFormat="1" ht="15.0" customHeight="1" x14ac:dyDescent="0.15">
      <c r="A994" s="108">
        <v>2150204</v>
      </c>
      <c r="B994" s="111" t="s">
        <v>806</v>
      </c>
      <c r="C994" s="213">
        <v>0</v>
      </c>
      <c r="D994" s="213">
        <v>0</v>
      </c>
    </row>
    <row r="995" spans="1:4" s="101" customFormat="1" ht="15.0" customHeight="1" x14ac:dyDescent="0.15">
      <c r="A995" s="108">
        <v>2150205</v>
      </c>
      <c r="B995" s="111" t="s">
        <v>807</v>
      </c>
      <c r="C995" s="213">
        <v>0</v>
      </c>
      <c r="D995" s="213">
        <v>0</v>
      </c>
    </row>
    <row r="996" spans="1:4" s="101" customFormat="1" ht="15.0" customHeight="1" x14ac:dyDescent="0.15">
      <c r="A996" s="108">
        <v>2150206</v>
      </c>
      <c r="B996" s="111" t="s">
        <v>808</v>
      </c>
      <c r="C996" s="213">
        <v>0</v>
      </c>
      <c r="D996" s="213">
        <v>0</v>
      </c>
    </row>
    <row r="997" spans="1:4" s="102" customFormat="1" ht="15.0" customHeight="1" x14ac:dyDescent="0.15">
      <c r="A997" s="108">
        <v>2150207</v>
      </c>
      <c r="B997" s="111" t="s">
        <v>809</v>
      </c>
      <c r="C997" s="213">
        <v>0</v>
      </c>
      <c r="D997" s="213">
        <v>0</v>
      </c>
    </row>
    <row r="998" spans="1:4" s="101" customFormat="1" ht="15.0" customHeight="1" x14ac:dyDescent="0.15">
      <c r="A998" s="108">
        <v>2150208</v>
      </c>
      <c r="B998" s="111" t="s">
        <v>810</v>
      </c>
      <c r="C998" s="213">
        <v>0</v>
      </c>
      <c r="D998" s="213">
        <v>0</v>
      </c>
    </row>
    <row r="999" spans="1:4" s="101" customFormat="1" ht="15.0" customHeight="1" x14ac:dyDescent="0.15">
      <c r="A999" s="108">
        <v>2150209</v>
      </c>
      <c r="B999" s="111" t="s">
        <v>811</v>
      </c>
      <c r="C999" s="213">
        <v>0</v>
      </c>
      <c r="D999" s="213">
        <v>0</v>
      </c>
    </row>
    <row r="1000" spans="1:4" s="101" customFormat="1" ht="15.0" customHeight="1" x14ac:dyDescent="0.15">
      <c r="A1000" s="108">
        <v>2150210</v>
      </c>
      <c r="B1000" s="111" t="s">
        <v>812</v>
      </c>
      <c r="C1000" s="213">
        <v>0</v>
      </c>
      <c r="D1000" s="213">
        <v>0</v>
      </c>
    </row>
    <row r="1001" spans="1:4" s="101" customFormat="1" ht="15.0" customHeight="1" x14ac:dyDescent="0.15">
      <c r="A1001" s="108">
        <v>2150212</v>
      </c>
      <c r="B1001" s="111" t="s">
        <v>813</v>
      </c>
      <c r="C1001" s="213">
        <v>0</v>
      </c>
      <c r="D1001" s="213">
        <v>0</v>
      </c>
    </row>
    <row r="1002" spans="1:4" s="101" customFormat="1" ht="15.0" customHeight="1" x14ac:dyDescent="0.15">
      <c r="A1002" s="108">
        <v>2150213</v>
      </c>
      <c r="B1002" s="111" t="s">
        <v>814</v>
      </c>
      <c r="C1002" s="213">
        <v>0</v>
      </c>
      <c r="D1002" s="213">
        <v>0</v>
      </c>
    </row>
    <row r="1003" spans="1:4" s="101" customFormat="1" ht="15.0" customHeight="1" x14ac:dyDescent="0.15">
      <c r="A1003" s="108">
        <v>2150214</v>
      </c>
      <c r="B1003" s="111" t="s">
        <v>815</v>
      </c>
      <c r="C1003" s="213">
        <v>0</v>
      </c>
      <c r="D1003" s="213">
        <v>0</v>
      </c>
    </row>
    <row r="1004" spans="1:4" s="101" customFormat="1" ht="15.0" customHeight="1" x14ac:dyDescent="0.15">
      <c r="A1004" s="108">
        <v>2150215</v>
      </c>
      <c r="B1004" s="111" t="s">
        <v>816</v>
      </c>
      <c r="C1004" s="213">
        <v>0</v>
      </c>
      <c r="D1004" s="213">
        <v>0</v>
      </c>
    </row>
    <row r="1005" spans="1:4" s="101" customFormat="1" ht="15.0" customHeight="1" x14ac:dyDescent="0.15">
      <c r="A1005" s="108">
        <v>2150299</v>
      </c>
      <c r="B1005" s="111" t="s">
        <v>817</v>
      </c>
      <c r="C1005" s="213">
        <v>2507</v>
      </c>
      <c r="D1005" s="213">
        <v>0</v>
      </c>
    </row>
    <row r="1006" spans="1:4" s="101" customFormat="1" ht="15.0" customHeight="1" x14ac:dyDescent="0.15">
      <c r="A1006" s="108">
        <v>21503</v>
      </c>
      <c r="B1006" s="109" t="s">
        <v>818</v>
      </c>
      <c r="C1006" s="213">
        <v>0</v>
      </c>
      <c r="D1006" s="213">
        <v>0</v>
      </c>
    </row>
    <row r="1007" spans="1:4" s="101" customFormat="1" ht="15.0" customHeight="1" x14ac:dyDescent="0.15">
      <c r="A1007" s="108">
        <v>2150301</v>
      </c>
      <c r="B1007" s="111" t="s">
        <v>57</v>
      </c>
      <c r="C1007" s="213">
        <v>0</v>
      </c>
      <c r="D1007" s="213">
        <v>0</v>
      </c>
    </row>
    <row r="1008" spans="1:4" s="102" customFormat="1" ht="15.0" customHeight="1" x14ac:dyDescent="0.15">
      <c r="A1008" s="108">
        <v>2150302</v>
      </c>
      <c r="B1008" s="111" t="s">
        <v>58</v>
      </c>
      <c r="C1008" s="213">
        <v>0</v>
      </c>
      <c r="D1008" s="213">
        <v>0</v>
      </c>
    </row>
    <row r="1009" spans="1:4" s="101" customFormat="1" ht="15.0" customHeight="1" x14ac:dyDescent="0.15">
      <c r="A1009" s="108">
        <v>2150303</v>
      </c>
      <c r="B1009" s="111" t="s">
        <v>59</v>
      </c>
      <c r="C1009" s="213">
        <v>0</v>
      </c>
      <c r="D1009" s="213">
        <v>0</v>
      </c>
    </row>
    <row r="1010" spans="1:4" s="101" customFormat="1" ht="15.0" customHeight="1" x14ac:dyDescent="0.15">
      <c r="A1010" s="108">
        <v>2150399</v>
      </c>
      <c r="B1010" s="111" t="s">
        <v>819</v>
      </c>
      <c r="C1010" s="213">
        <v>0</v>
      </c>
      <c r="D1010" s="213">
        <v>0</v>
      </c>
    </row>
    <row r="1011" spans="1:4" s="101" customFormat="1" ht="15.0" customHeight="1" x14ac:dyDescent="0.15">
      <c r="A1011" s="108">
        <v>21505</v>
      </c>
      <c r="B1011" s="109" t="s">
        <v>820</v>
      </c>
      <c r="C1011" s="213">
        <v>49</v>
      </c>
      <c r="D1011" s="213">
        <v>0</v>
      </c>
    </row>
    <row r="1012" spans="1:4" s="101" customFormat="1" ht="15.0" customHeight="1" x14ac:dyDescent="0.15">
      <c r="A1012" s="108">
        <v>2150501</v>
      </c>
      <c r="B1012" s="111" t="s">
        <v>57</v>
      </c>
      <c r="C1012" s="213">
        <v>0</v>
      </c>
      <c r="D1012" s="213">
        <v>0</v>
      </c>
    </row>
    <row r="1013" spans="1:4" s="101" customFormat="1" ht="15.0" customHeight="1" x14ac:dyDescent="0.15">
      <c r="A1013" s="108">
        <v>2150502</v>
      </c>
      <c r="B1013" s="111" t="s">
        <v>58</v>
      </c>
      <c r="C1013" s="213">
        <v>19</v>
      </c>
      <c r="D1013" s="213">
        <v>0</v>
      </c>
    </row>
    <row r="1014" spans="1:4" s="101" customFormat="1" ht="15.0" customHeight="1" x14ac:dyDescent="0.15">
      <c r="A1014" s="108">
        <v>2150503</v>
      </c>
      <c r="B1014" s="111" t="s">
        <v>59</v>
      </c>
      <c r="C1014" s="213">
        <v>0</v>
      </c>
      <c r="D1014" s="213">
        <v>0</v>
      </c>
    </row>
    <row r="1015" spans="1:4" s="101" customFormat="1" ht="15.0" customHeight="1" x14ac:dyDescent="0.15">
      <c r="A1015" s="108">
        <v>2150505</v>
      </c>
      <c r="B1015" s="111" t="s">
        <v>821</v>
      </c>
      <c r="C1015" s="213">
        <v>0</v>
      </c>
      <c r="D1015" s="213">
        <v>0</v>
      </c>
    </row>
    <row r="1016" spans="1:4" s="101" customFormat="1" ht="15.0" customHeight="1" x14ac:dyDescent="0.15">
      <c r="A1016" s="108">
        <v>2150506</v>
      </c>
      <c r="B1016" s="111" t="s">
        <v>822</v>
      </c>
      <c r="C1016" s="213">
        <v>0</v>
      </c>
      <c r="D1016" s="213">
        <v>0</v>
      </c>
    </row>
    <row r="1017" spans="1:4" s="101" customFormat="1" ht="15.0" customHeight="1" x14ac:dyDescent="0.15">
      <c r="A1017" s="108">
        <v>2150507</v>
      </c>
      <c r="B1017" s="111" t="s">
        <v>823</v>
      </c>
      <c r="C1017" s="213">
        <v>0</v>
      </c>
      <c r="D1017" s="213">
        <v>0</v>
      </c>
    </row>
    <row r="1018" spans="1:4" s="101" customFormat="1" ht="15.0" customHeight="1" x14ac:dyDescent="0.15">
      <c r="A1018" s="108">
        <v>2150508</v>
      </c>
      <c r="B1018" s="111" t="s">
        <v>824</v>
      </c>
      <c r="C1018" s="213">
        <v>0</v>
      </c>
      <c r="D1018" s="213">
        <v>0</v>
      </c>
    </row>
    <row r="1019" spans="1:4" s="101" customFormat="1" ht="15.0" customHeight="1" x14ac:dyDescent="0.15">
      <c r="A1019" s="108">
        <v>2150509</v>
      </c>
      <c r="B1019" s="111" t="s">
        <v>825</v>
      </c>
      <c r="C1019" s="213">
        <v>0</v>
      </c>
      <c r="D1019" s="213">
        <v>0</v>
      </c>
    </row>
    <row r="1020" spans="1:4" s="101" customFormat="1" ht="15.0" customHeight="1" x14ac:dyDescent="0.15">
      <c r="A1020" s="108">
        <v>2150510</v>
      </c>
      <c r="B1020" s="111" t="s">
        <v>826</v>
      </c>
      <c r="C1020" s="213">
        <v>0</v>
      </c>
      <c r="D1020" s="213">
        <v>0</v>
      </c>
    </row>
    <row r="1021" spans="1:4" s="101" customFormat="1" ht="15.0" customHeight="1" x14ac:dyDescent="0.15">
      <c r="A1021" s="108">
        <v>2150511</v>
      </c>
      <c r="B1021" s="111" t="s">
        <v>827</v>
      </c>
      <c r="C1021" s="213">
        <v>0</v>
      </c>
      <c r="D1021" s="213">
        <v>0</v>
      </c>
    </row>
    <row r="1022" spans="1:4" s="101" customFormat="1" ht="15.0" customHeight="1" x14ac:dyDescent="0.15">
      <c r="A1022" s="108">
        <v>2150513</v>
      </c>
      <c r="B1022" s="111" t="s">
        <v>772</v>
      </c>
      <c r="C1022" s="213">
        <v>0</v>
      </c>
      <c r="D1022" s="213">
        <v>0</v>
      </c>
    </row>
    <row r="1023" spans="1:4" s="101" customFormat="1" ht="15.0" customHeight="1" x14ac:dyDescent="0.15">
      <c r="A1023" s="108">
        <v>2150515</v>
      </c>
      <c r="B1023" s="111" t="s">
        <v>828</v>
      </c>
      <c r="C1023" s="213">
        <v>0</v>
      </c>
      <c r="D1023" s="213">
        <v>0</v>
      </c>
    </row>
    <row r="1024" spans="1:4" s="101" customFormat="1" ht="15.0" customHeight="1" x14ac:dyDescent="0.15">
      <c r="A1024" s="108">
        <v>2150599</v>
      </c>
      <c r="B1024" s="111" t="s">
        <v>829</v>
      </c>
      <c r="C1024" s="213">
        <v>30</v>
      </c>
      <c r="D1024" s="213">
        <v>0</v>
      </c>
    </row>
    <row r="1025" spans="1:4" s="101" customFormat="1" ht="15.0" customHeight="1" x14ac:dyDescent="0.15">
      <c r="A1025" s="108">
        <v>21507</v>
      </c>
      <c r="B1025" s="109" t="s">
        <v>830</v>
      </c>
      <c r="C1025" s="213">
        <v>640</v>
      </c>
      <c r="D1025" s="213">
        <v>0</v>
      </c>
    </row>
    <row r="1026" spans="1:4" s="101" customFormat="1" ht="15.0" customHeight="1" x14ac:dyDescent="0.15">
      <c r="A1026" s="108">
        <v>2150701</v>
      </c>
      <c r="B1026" s="111" t="s">
        <v>57</v>
      </c>
      <c r="C1026" s="213">
        <v>622</v>
      </c>
      <c r="D1026" s="213">
        <v>0</v>
      </c>
    </row>
    <row r="1027" spans="1:4" s="101" customFormat="1" ht="15.0" customHeight="1" x14ac:dyDescent="0.15">
      <c r="A1027" s="108">
        <v>2150702</v>
      </c>
      <c r="B1027" s="111" t="s">
        <v>58</v>
      </c>
      <c r="C1027" s="213">
        <v>18</v>
      </c>
      <c r="D1027" s="213">
        <v>0</v>
      </c>
    </row>
    <row r="1028" spans="1:4" s="101" customFormat="1" ht="15.0" customHeight="1" x14ac:dyDescent="0.15">
      <c r="A1028" s="108">
        <v>2150703</v>
      </c>
      <c r="B1028" s="111" t="s">
        <v>59</v>
      </c>
      <c r="C1028" s="213">
        <v>0</v>
      </c>
      <c r="D1028" s="213">
        <v>0</v>
      </c>
    </row>
    <row r="1029" spans="1:4" s="101" customFormat="1" ht="15.0" customHeight="1" x14ac:dyDescent="0.15">
      <c r="A1029" s="108">
        <v>2150704</v>
      </c>
      <c r="B1029" s="111" t="s">
        <v>831</v>
      </c>
      <c r="C1029" s="213">
        <v>0</v>
      </c>
      <c r="D1029" s="213">
        <v>0</v>
      </c>
    </row>
    <row r="1030" spans="1:4" s="101" customFormat="1" ht="15.0" customHeight="1" x14ac:dyDescent="0.15">
      <c r="A1030" s="108">
        <v>2150705</v>
      </c>
      <c r="B1030" s="111" t="s">
        <v>832</v>
      </c>
      <c r="C1030" s="213">
        <v>0</v>
      </c>
      <c r="D1030" s="213">
        <v>0</v>
      </c>
    </row>
    <row r="1031" spans="1:4" s="101" customFormat="1" ht="15.0" customHeight="1" x14ac:dyDescent="0.15">
      <c r="A1031" s="108">
        <v>2150799</v>
      </c>
      <c r="B1031" s="111" t="s">
        <v>833</v>
      </c>
      <c r="C1031" s="213">
        <v>0</v>
      </c>
      <c r="D1031" s="213">
        <v>0</v>
      </c>
    </row>
    <row r="1032" spans="1:4" s="101" customFormat="1" ht="15.0" customHeight="1" x14ac:dyDescent="0.15">
      <c r="A1032" s="108">
        <v>21508</v>
      </c>
      <c r="B1032" s="109" t="s">
        <v>834</v>
      </c>
      <c r="C1032" s="213">
        <v>0</v>
      </c>
      <c r="D1032" s="213">
        <v>0</v>
      </c>
    </row>
    <row r="1033" spans="1:4" s="101" customFormat="1" ht="15.0" customHeight="1" x14ac:dyDescent="0.15">
      <c r="A1033" s="108">
        <v>2150801</v>
      </c>
      <c r="B1033" s="111" t="s">
        <v>57</v>
      </c>
      <c r="C1033" s="213">
        <v>0</v>
      </c>
      <c r="D1033" s="213">
        <v>0</v>
      </c>
    </row>
    <row r="1034" spans="1:4" s="101" customFormat="1" ht="15.0" customHeight="1" x14ac:dyDescent="0.15">
      <c r="A1034" s="108">
        <v>2150802</v>
      </c>
      <c r="B1034" s="111" t="s">
        <v>58</v>
      </c>
      <c r="C1034" s="213">
        <v>0</v>
      </c>
      <c r="D1034" s="213">
        <v>0</v>
      </c>
    </row>
    <row r="1035" spans="1:4" s="101" customFormat="1" ht="15.0" customHeight="1" x14ac:dyDescent="0.15">
      <c r="A1035" s="108">
        <v>2150803</v>
      </c>
      <c r="B1035" s="111" t="s">
        <v>59</v>
      </c>
      <c r="C1035" s="213">
        <v>0</v>
      </c>
      <c r="D1035" s="213">
        <v>0</v>
      </c>
    </row>
    <row r="1036" spans="1:4" s="101" customFormat="1" ht="15.0" customHeight="1" x14ac:dyDescent="0.15">
      <c r="A1036" s="108">
        <v>2150804</v>
      </c>
      <c r="B1036" s="111" t="s">
        <v>835</v>
      </c>
      <c r="C1036" s="213">
        <v>0</v>
      </c>
      <c r="D1036" s="213">
        <v>0</v>
      </c>
    </row>
    <row r="1037" spans="1:4" s="101" customFormat="1" ht="15.0" customHeight="1" x14ac:dyDescent="0.15">
      <c r="A1037" s="108">
        <v>2150805</v>
      </c>
      <c r="B1037" s="111" t="s">
        <v>836</v>
      </c>
      <c r="C1037" s="213">
        <v>0</v>
      </c>
      <c r="D1037" s="213">
        <v>0</v>
      </c>
    </row>
    <row r="1038" spans="1:4" s="101" customFormat="1" ht="15.0" customHeight="1" x14ac:dyDescent="0.15">
      <c r="A1038" s="108">
        <v>2150899</v>
      </c>
      <c r="B1038" s="111" t="s">
        <v>837</v>
      </c>
      <c r="C1038" s="213">
        <v>0</v>
      </c>
      <c r="D1038" s="213">
        <v>0</v>
      </c>
    </row>
    <row r="1039" spans="1:4" s="102" customFormat="1" ht="15.0" customHeight="1" x14ac:dyDescent="0.15">
      <c r="A1039" s="108">
        <v>21599</v>
      </c>
      <c r="B1039" s="109" t="s">
        <v>838</v>
      </c>
      <c r="C1039" s="213">
        <v>300</v>
      </c>
      <c r="D1039" s="213">
        <v>0</v>
      </c>
    </row>
    <row r="1040" spans="1:4" s="101" customFormat="1" ht="15.0" customHeight="1" x14ac:dyDescent="0.15">
      <c r="A1040" s="108">
        <v>2159901</v>
      </c>
      <c r="B1040" s="111" t="s">
        <v>839</v>
      </c>
      <c r="C1040" s="213">
        <v>0</v>
      </c>
      <c r="D1040" s="213">
        <v>0</v>
      </c>
    </row>
    <row r="1041" spans="1:4" s="101" customFormat="1" ht="15.0" customHeight="1" x14ac:dyDescent="0.15">
      <c r="A1041" s="108">
        <v>2159904</v>
      </c>
      <c r="B1041" s="111" t="s">
        <v>840</v>
      </c>
      <c r="C1041" s="213">
        <v>0</v>
      </c>
      <c r="D1041" s="213">
        <v>0</v>
      </c>
    </row>
    <row r="1042" spans="1:4" s="101" customFormat="1" ht="15.0" customHeight="1" x14ac:dyDescent="0.15">
      <c r="A1042" s="108">
        <v>2159905</v>
      </c>
      <c r="B1042" s="111" t="s">
        <v>841</v>
      </c>
      <c r="C1042" s="213">
        <v>0</v>
      </c>
      <c r="D1042" s="213">
        <v>0</v>
      </c>
    </row>
    <row r="1043" spans="1:4" s="101" customFormat="1" ht="15.0" customHeight="1" x14ac:dyDescent="0.15">
      <c r="A1043" s="108">
        <v>2159906</v>
      </c>
      <c r="B1043" s="111" t="s">
        <v>842</v>
      </c>
      <c r="C1043" s="213">
        <v>0</v>
      </c>
      <c r="D1043" s="213">
        <v>0</v>
      </c>
    </row>
    <row r="1044" spans="1:4" s="101" customFormat="1" ht="15.0" customHeight="1" x14ac:dyDescent="0.15">
      <c r="A1044" s="108">
        <v>2159999</v>
      </c>
      <c r="B1044" s="111" t="s">
        <v>843</v>
      </c>
      <c r="C1044" s="213">
        <v>300</v>
      </c>
      <c r="D1044" s="213">
        <v>0</v>
      </c>
    </row>
    <row r="1045" spans="1:4" s="101" customFormat="1" ht="15.0" customHeight="1" x14ac:dyDescent="0.15">
      <c r="A1045" s="108">
        <v>216</v>
      </c>
      <c r="B1045" s="109" t="s">
        <v>844</v>
      </c>
      <c r="C1045" s="213">
        <v>914</v>
      </c>
      <c r="D1045" s="213">
        <v>0</v>
      </c>
    </row>
    <row r="1046" spans="1:4" s="101" customFormat="1" ht="15.0" customHeight="1" x14ac:dyDescent="0.15">
      <c r="A1046" s="108">
        <v>21602</v>
      </c>
      <c r="B1046" s="109" t="s">
        <v>845</v>
      </c>
      <c r="C1046" s="213">
        <v>863</v>
      </c>
      <c r="D1046" s="213">
        <v>0</v>
      </c>
    </row>
    <row r="1047" spans="1:4" s="101" customFormat="1" ht="15.0" customHeight="1" x14ac:dyDescent="0.15">
      <c r="A1047" s="108">
        <v>2160201</v>
      </c>
      <c r="B1047" s="111" t="s">
        <v>57</v>
      </c>
      <c r="C1047" s="213">
        <v>801</v>
      </c>
      <c r="D1047" s="213">
        <v>0</v>
      </c>
    </row>
    <row r="1048" spans="1:4" s="101" customFormat="1" ht="15.0" customHeight="1" x14ac:dyDescent="0.15">
      <c r="A1048" s="108">
        <v>2160202</v>
      </c>
      <c r="B1048" s="111" t="s">
        <v>58</v>
      </c>
      <c r="C1048" s="213">
        <v>8</v>
      </c>
      <c r="D1048" s="213">
        <v>0</v>
      </c>
    </row>
    <row r="1049" spans="1:4" s="102" customFormat="1" ht="15.0" customHeight="1" x14ac:dyDescent="0.15">
      <c r="A1049" s="108">
        <v>2160203</v>
      </c>
      <c r="B1049" s="111" t="s">
        <v>59</v>
      </c>
      <c r="C1049" s="213">
        <v>0</v>
      </c>
      <c r="D1049" s="213">
        <v>0</v>
      </c>
    </row>
    <row r="1050" spans="1:4" s="101" customFormat="1" ht="15.0" customHeight="1" x14ac:dyDescent="0.15">
      <c r="A1050" s="108">
        <v>2160216</v>
      </c>
      <c r="B1050" s="111" t="s">
        <v>846</v>
      </c>
      <c r="C1050" s="213">
        <v>0</v>
      </c>
      <c r="D1050" s="213">
        <v>0</v>
      </c>
    </row>
    <row r="1051" spans="1:4" s="101" customFormat="1" ht="15.0" customHeight="1" x14ac:dyDescent="0.15">
      <c r="A1051" s="108">
        <v>2160217</v>
      </c>
      <c r="B1051" s="111" t="s">
        <v>847</v>
      </c>
      <c r="C1051" s="213">
        <v>0</v>
      </c>
      <c r="D1051" s="213">
        <v>0</v>
      </c>
    </row>
    <row r="1052" spans="1:4" s="101" customFormat="1" ht="15.0" customHeight="1" x14ac:dyDescent="0.15">
      <c r="A1052" s="108">
        <v>2160218</v>
      </c>
      <c r="B1052" s="111" t="s">
        <v>848</v>
      </c>
      <c r="C1052" s="213">
        <v>0</v>
      </c>
      <c r="D1052" s="213">
        <v>0</v>
      </c>
    </row>
    <row r="1053" spans="1:4" s="101" customFormat="1" ht="15.0" customHeight="1" x14ac:dyDescent="0.15">
      <c r="A1053" s="108">
        <v>2160219</v>
      </c>
      <c r="B1053" s="111" t="s">
        <v>849</v>
      </c>
      <c r="C1053" s="213">
        <v>0</v>
      </c>
      <c r="D1053" s="213">
        <v>0</v>
      </c>
    </row>
    <row r="1054" spans="1:4" s="101" customFormat="1" ht="15.0" customHeight="1" x14ac:dyDescent="0.15">
      <c r="A1054" s="108">
        <v>2160250</v>
      </c>
      <c r="B1054" s="111" t="s">
        <v>66</v>
      </c>
      <c r="C1054" s="213">
        <v>54</v>
      </c>
      <c r="D1054" s="213">
        <v>0</v>
      </c>
    </row>
    <row r="1055" spans="1:4" s="101" customFormat="1" ht="15.0" customHeight="1" x14ac:dyDescent="0.15">
      <c r="A1055" s="108">
        <v>2160299</v>
      </c>
      <c r="B1055" s="111" t="s">
        <v>850</v>
      </c>
      <c r="C1055" s="213">
        <v>0</v>
      </c>
      <c r="D1055" s="213">
        <v>0</v>
      </c>
    </row>
    <row r="1056" spans="1:4" s="101" customFormat="1" ht="15.0" customHeight="1" x14ac:dyDescent="0.15">
      <c r="A1056" s="108">
        <v>21606</v>
      </c>
      <c r="B1056" s="109" t="s">
        <v>851</v>
      </c>
      <c r="C1056" s="213">
        <v>51</v>
      </c>
      <c r="D1056" s="213">
        <v>0</v>
      </c>
    </row>
    <row r="1057" spans="1:4" s="101" customFormat="1" ht="15.0" customHeight="1" x14ac:dyDescent="0.15">
      <c r="A1057" s="108">
        <v>2160601</v>
      </c>
      <c r="B1057" s="111" t="s">
        <v>57</v>
      </c>
      <c r="C1057" s="213">
        <v>0</v>
      </c>
      <c r="D1057" s="213">
        <v>0</v>
      </c>
    </row>
    <row r="1058" spans="1:4" s="101" customFormat="1" ht="15.0" customHeight="1" x14ac:dyDescent="0.15">
      <c r="A1058" s="108">
        <v>2160602</v>
      </c>
      <c r="B1058" s="111" t="s">
        <v>58</v>
      </c>
      <c r="C1058" s="213">
        <v>51</v>
      </c>
      <c r="D1058" s="213">
        <v>0</v>
      </c>
    </row>
    <row r="1059" spans="1:4" s="102" customFormat="1" ht="15.0" customHeight="1" x14ac:dyDescent="0.15">
      <c r="A1059" s="108">
        <v>2160603</v>
      </c>
      <c r="B1059" s="111" t="s">
        <v>59</v>
      </c>
      <c r="C1059" s="213">
        <v>0</v>
      </c>
      <c r="D1059" s="213">
        <v>0</v>
      </c>
    </row>
    <row r="1060" spans="1:4" s="101" customFormat="1" ht="15.0" customHeight="1" x14ac:dyDescent="0.15">
      <c r="A1060" s="108">
        <v>2160607</v>
      </c>
      <c r="B1060" s="111" t="s">
        <v>852</v>
      </c>
      <c r="C1060" s="213">
        <v>0</v>
      </c>
      <c r="D1060" s="213">
        <v>0</v>
      </c>
    </row>
    <row r="1061" spans="1:4" s="101" customFormat="1" ht="15.0" customHeight="1" x14ac:dyDescent="0.15">
      <c r="A1061" s="108">
        <v>2160699</v>
      </c>
      <c r="B1061" s="111" t="s">
        <v>853</v>
      </c>
      <c r="C1061" s="213">
        <v>0</v>
      </c>
      <c r="D1061" s="213">
        <v>0</v>
      </c>
    </row>
    <row r="1062" spans="1:4" s="101" customFormat="1" ht="15.0" customHeight="1" x14ac:dyDescent="0.15">
      <c r="A1062" s="108">
        <v>21699</v>
      </c>
      <c r="B1062" s="109" t="s">
        <v>854</v>
      </c>
      <c r="C1062" s="213">
        <v>0</v>
      </c>
      <c r="D1062" s="213">
        <v>0</v>
      </c>
    </row>
    <row r="1063" spans="1:4" s="101" customFormat="1" ht="15.0" customHeight="1" x14ac:dyDescent="0.15">
      <c r="A1063" s="108">
        <v>2169901</v>
      </c>
      <c r="B1063" s="111" t="s">
        <v>855</v>
      </c>
      <c r="C1063" s="213">
        <v>0</v>
      </c>
      <c r="D1063" s="213">
        <v>0</v>
      </c>
    </row>
    <row r="1064" spans="1:4" s="102" customFormat="1" ht="15.0" customHeight="1" x14ac:dyDescent="0.15">
      <c r="A1064" s="108">
        <v>2169999</v>
      </c>
      <c r="B1064" s="111" t="s">
        <v>856</v>
      </c>
      <c r="C1064" s="213">
        <v>0</v>
      </c>
      <c r="D1064" s="213">
        <v>0</v>
      </c>
    </row>
    <row r="1065" spans="1:4" s="101" customFormat="1" ht="15.0" customHeight="1" x14ac:dyDescent="0.15">
      <c r="A1065" s="108">
        <v>217</v>
      </c>
      <c r="B1065" s="109" t="s">
        <v>857</v>
      </c>
      <c r="C1065" s="213">
        <v>201</v>
      </c>
      <c r="D1065" s="213">
        <v>0</v>
      </c>
    </row>
    <row r="1066" spans="1:4" s="101" customFormat="1" ht="15.0" customHeight="1" x14ac:dyDescent="0.15">
      <c r="A1066" s="108">
        <v>21701</v>
      </c>
      <c r="B1066" s="109" t="s">
        <v>858</v>
      </c>
      <c r="C1066" s="213">
        <v>201</v>
      </c>
      <c r="D1066" s="213">
        <v>0</v>
      </c>
    </row>
    <row r="1067" spans="1:4" s="101" customFormat="1" ht="15.0" customHeight="1" x14ac:dyDescent="0.15">
      <c r="A1067" s="108">
        <v>2170101</v>
      </c>
      <c r="B1067" s="111" t="s">
        <v>57</v>
      </c>
      <c r="C1067" s="213">
        <v>152</v>
      </c>
      <c r="D1067" s="213">
        <v>0</v>
      </c>
    </row>
    <row r="1068" spans="1:4" s="101" customFormat="1" ht="15.0" customHeight="1" x14ac:dyDescent="0.15">
      <c r="A1068" s="108">
        <v>2170102</v>
      </c>
      <c r="B1068" s="111" t="s">
        <v>58</v>
      </c>
      <c r="C1068" s="213">
        <v>0</v>
      </c>
      <c r="D1068" s="213">
        <v>0</v>
      </c>
    </row>
    <row r="1069" spans="1:4" s="101" customFormat="1" ht="15.0" customHeight="1" x14ac:dyDescent="0.15">
      <c r="A1069" s="108">
        <v>2170103</v>
      </c>
      <c r="B1069" s="111" t="s">
        <v>59</v>
      </c>
      <c r="C1069" s="213">
        <v>0</v>
      </c>
      <c r="D1069" s="213">
        <v>0</v>
      </c>
    </row>
    <row r="1070" spans="1:4" s="101" customFormat="1" ht="15.0" customHeight="1" x14ac:dyDescent="0.15">
      <c r="A1070" s="108">
        <v>2170104</v>
      </c>
      <c r="B1070" s="111" t="s">
        <v>859</v>
      </c>
      <c r="C1070" s="213">
        <v>0</v>
      </c>
      <c r="D1070" s="213">
        <v>0</v>
      </c>
    </row>
    <row r="1071" spans="1:4" s="101" customFormat="1" ht="15.0" customHeight="1" x14ac:dyDescent="0.15">
      <c r="A1071" s="108">
        <v>2170150</v>
      </c>
      <c r="B1071" s="111" t="s">
        <v>66</v>
      </c>
      <c r="C1071" s="213">
        <v>14</v>
      </c>
      <c r="D1071" s="213">
        <v>0</v>
      </c>
    </row>
    <row r="1072" spans="1:4" s="101" customFormat="1" ht="15.0" customHeight="1" x14ac:dyDescent="0.15">
      <c r="A1072" s="108">
        <v>2170199</v>
      </c>
      <c r="B1072" s="111" t="s">
        <v>860</v>
      </c>
      <c r="C1072" s="213">
        <v>35</v>
      </c>
      <c r="D1072" s="213">
        <v>0</v>
      </c>
    </row>
    <row r="1073" spans="1:4" s="101" customFormat="1" ht="15.0" customHeight="1" x14ac:dyDescent="0.15">
      <c r="A1073" s="108">
        <v>21703</v>
      </c>
      <c r="B1073" s="109" t="s">
        <v>861</v>
      </c>
      <c r="C1073" s="213">
        <v>0</v>
      </c>
      <c r="D1073" s="213">
        <v>0</v>
      </c>
    </row>
    <row r="1074" spans="1:4" s="101" customFormat="1" ht="15.0" customHeight="1" x14ac:dyDescent="0.15">
      <c r="A1074" s="108">
        <v>2170301</v>
      </c>
      <c r="B1074" s="111" t="s">
        <v>862</v>
      </c>
      <c r="C1074" s="213">
        <v>0</v>
      </c>
      <c r="D1074" s="213">
        <v>0</v>
      </c>
    </row>
    <row r="1075" spans="1:4" s="101" customFormat="1" ht="15.0" customHeight="1" x14ac:dyDescent="0.15">
      <c r="A1075" s="108">
        <v>2170302</v>
      </c>
      <c r="B1075" s="111" t="s">
        <v>863</v>
      </c>
      <c r="C1075" s="213">
        <v>0</v>
      </c>
      <c r="D1075" s="213">
        <v>0</v>
      </c>
    </row>
    <row r="1076" spans="1:4" s="101" customFormat="1" ht="15.0" customHeight="1" x14ac:dyDescent="0.15">
      <c r="A1076" s="108">
        <v>2170303</v>
      </c>
      <c r="B1076" s="111" t="s">
        <v>864</v>
      </c>
      <c r="C1076" s="213">
        <v>0</v>
      </c>
      <c r="D1076" s="213">
        <v>0</v>
      </c>
    </row>
    <row r="1077" spans="1:4" s="101" customFormat="1" ht="15.0" customHeight="1" x14ac:dyDescent="0.15">
      <c r="A1077" s="108">
        <v>2170304</v>
      </c>
      <c r="B1077" s="111" t="s">
        <v>865</v>
      </c>
      <c r="C1077" s="213">
        <v>0</v>
      </c>
      <c r="D1077" s="213">
        <v>0</v>
      </c>
    </row>
    <row r="1078" spans="1:4" s="101" customFormat="1" ht="15.0" customHeight="1" x14ac:dyDescent="0.15">
      <c r="A1078" s="108">
        <v>2170399</v>
      </c>
      <c r="B1078" s="111" t="s">
        <v>866</v>
      </c>
      <c r="C1078" s="213">
        <v>0</v>
      </c>
      <c r="D1078" s="213">
        <v>0</v>
      </c>
    </row>
    <row r="1079" spans="1:4" s="102" customFormat="1" ht="15.0" customHeight="1" x14ac:dyDescent="0.15">
      <c r="A1079" s="108">
        <v>21799</v>
      </c>
      <c r="B1079" s="109" t="s">
        <v>867</v>
      </c>
      <c r="C1079" s="213">
        <v>0</v>
      </c>
      <c r="D1079" s="213">
        <v>0</v>
      </c>
    </row>
    <row r="1080" spans="1:4" s="102" customFormat="1" ht="15.0" customHeight="1" x14ac:dyDescent="0.15">
      <c r="A1080" s="108">
        <v>219</v>
      </c>
      <c r="B1080" s="109" t="s">
        <v>868</v>
      </c>
      <c r="C1080" s="213">
        <v>0</v>
      </c>
      <c r="D1080" s="213">
        <v>0</v>
      </c>
    </row>
    <row r="1081" spans="1:4" s="101" customFormat="1" ht="15.0" customHeight="1" x14ac:dyDescent="0.15">
      <c r="A1081" s="108">
        <v>21901</v>
      </c>
      <c r="B1081" s="109" t="s">
        <v>869</v>
      </c>
      <c r="C1081" s="213">
        <v>0</v>
      </c>
      <c r="D1081" s="213">
        <v>0</v>
      </c>
    </row>
    <row r="1082" spans="1:4" s="101" customFormat="1" ht="15.0" customHeight="1" x14ac:dyDescent="0.15">
      <c r="A1082" s="108">
        <v>21902</v>
      </c>
      <c r="B1082" s="109" t="s">
        <v>870</v>
      </c>
      <c r="C1082" s="213">
        <v>0</v>
      </c>
      <c r="D1082" s="213">
        <v>0</v>
      </c>
    </row>
    <row r="1083" spans="1:4" s="101" customFormat="1" ht="15.0" customHeight="1" x14ac:dyDescent="0.15">
      <c r="A1083" s="108">
        <v>21903</v>
      </c>
      <c r="B1083" s="109" t="s">
        <v>871</v>
      </c>
      <c r="C1083" s="213">
        <v>0</v>
      </c>
      <c r="D1083" s="213">
        <v>0</v>
      </c>
    </row>
    <row r="1084" spans="1:4" s="101" customFormat="1" ht="15.0" customHeight="1" x14ac:dyDescent="0.15">
      <c r="A1084" s="108">
        <v>21904</v>
      </c>
      <c r="B1084" s="109" t="s">
        <v>872</v>
      </c>
      <c r="C1084" s="213">
        <v>0</v>
      </c>
      <c r="D1084" s="213">
        <v>0</v>
      </c>
    </row>
    <row r="1085" spans="1:4" s="101" customFormat="1" ht="15.0" customHeight="1" x14ac:dyDescent="0.15">
      <c r="A1085" s="108">
        <v>21905</v>
      </c>
      <c r="B1085" s="109" t="s">
        <v>873</v>
      </c>
      <c r="C1085" s="213">
        <v>0</v>
      </c>
      <c r="D1085" s="213">
        <v>0</v>
      </c>
    </row>
    <row r="1086" spans="1:4" s="101" customFormat="1" ht="15.0" customHeight="1" x14ac:dyDescent="0.15">
      <c r="A1086" s="108">
        <v>21906</v>
      </c>
      <c r="B1086" s="109" t="s">
        <v>650</v>
      </c>
      <c r="C1086" s="213">
        <v>0</v>
      </c>
      <c r="D1086" s="213">
        <v>0</v>
      </c>
    </row>
    <row r="1087" spans="1:4" s="101" customFormat="1" ht="15.0" customHeight="1" x14ac:dyDescent="0.15">
      <c r="A1087" s="108">
        <v>21907</v>
      </c>
      <c r="B1087" s="109" t="s">
        <v>874</v>
      </c>
      <c r="C1087" s="213">
        <v>0</v>
      </c>
      <c r="D1087" s="213">
        <v>0</v>
      </c>
    </row>
    <row r="1088" spans="1:4" s="101" customFormat="1" ht="15.0" customHeight="1" x14ac:dyDescent="0.15">
      <c r="A1088" s="108">
        <v>21908</v>
      </c>
      <c r="B1088" s="109" t="s">
        <v>875</v>
      </c>
      <c r="C1088" s="213">
        <v>0</v>
      </c>
      <c r="D1088" s="213">
        <v>0</v>
      </c>
    </row>
    <row r="1089" spans="1:4" s="101" customFormat="1" ht="15.0" customHeight="1" x14ac:dyDescent="0.15">
      <c r="A1089" s="108">
        <v>21999</v>
      </c>
      <c r="B1089" s="109" t="s">
        <v>876</v>
      </c>
      <c r="C1089" s="213">
        <v>0</v>
      </c>
      <c r="D1089" s="213">
        <v>0</v>
      </c>
    </row>
    <row r="1090" spans="1:4" s="102" customFormat="1" ht="15.0" customHeight="1" x14ac:dyDescent="0.15">
      <c r="A1090" s="108">
        <v>220</v>
      </c>
      <c r="B1090" s="109" t="s">
        <v>877</v>
      </c>
      <c r="C1090" s="213">
        <v>6976</v>
      </c>
      <c r="D1090" s="213">
        <v>0</v>
      </c>
    </row>
    <row r="1091" spans="1:4" s="101" customFormat="1" ht="15.0" customHeight="1" x14ac:dyDescent="0.15">
      <c r="A1091" s="108">
        <v>22001</v>
      </c>
      <c r="B1091" s="109" t="s">
        <v>878</v>
      </c>
      <c r="C1091" s="213">
        <v>6511</v>
      </c>
      <c r="D1091" s="213">
        <v>0</v>
      </c>
    </row>
    <row r="1092" spans="1:4" s="101" customFormat="1" ht="15.0" customHeight="1" x14ac:dyDescent="0.15">
      <c r="A1092" s="108">
        <v>2200101</v>
      </c>
      <c r="B1092" s="111" t="s">
        <v>57</v>
      </c>
      <c r="C1092" s="213">
        <v>3133</v>
      </c>
      <c r="D1092" s="213">
        <v>0</v>
      </c>
    </row>
    <row r="1093" spans="1:4" s="101" customFormat="1" ht="15.0" customHeight="1" x14ac:dyDescent="0.15">
      <c r="A1093" s="108">
        <v>2200102</v>
      </c>
      <c r="B1093" s="111" t="s">
        <v>58</v>
      </c>
      <c r="C1093" s="213">
        <v>91</v>
      </c>
      <c r="D1093" s="213">
        <v>0</v>
      </c>
    </row>
    <row r="1094" spans="1:4" s="101" customFormat="1" ht="15.0" customHeight="1" x14ac:dyDescent="0.15">
      <c r="A1094" s="108">
        <v>2200103</v>
      </c>
      <c r="B1094" s="111" t="s">
        <v>59</v>
      </c>
      <c r="C1094" s="213">
        <v>0</v>
      </c>
      <c r="D1094" s="213">
        <v>0</v>
      </c>
    </row>
    <row r="1095" spans="1:4" s="101" customFormat="1" ht="15.0" customHeight="1" x14ac:dyDescent="0.15">
      <c r="A1095" s="108">
        <v>2200104</v>
      </c>
      <c r="B1095" s="111" t="s">
        <v>879</v>
      </c>
      <c r="C1095" s="213">
        <v>0</v>
      </c>
      <c r="D1095" s="213">
        <v>0</v>
      </c>
    </row>
    <row r="1096" spans="1:4" s="101" customFormat="1" ht="15.0" customHeight="1" x14ac:dyDescent="0.15">
      <c r="A1096" s="108">
        <v>2200105</v>
      </c>
      <c r="B1096" s="111" t="s">
        <v>880</v>
      </c>
      <c r="C1096" s="213">
        <v>0</v>
      </c>
      <c r="D1096" s="213">
        <v>0</v>
      </c>
    </row>
    <row r="1097" spans="1:4" s="101" customFormat="1" ht="15.0" customHeight="1" x14ac:dyDescent="0.15">
      <c r="A1097" s="108">
        <v>2200106</v>
      </c>
      <c r="B1097" s="111" t="s">
        <v>881</v>
      </c>
      <c r="C1097" s="213">
        <v>0</v>
      </c>
      <c r="D1097" s="213">
        <v>0</v>
      </c>
    </row>
    <row r="1098" spans="1:4" s="101" customFormat="1" ht="15.0" customHeight="1" x14ac:dyDescent="0.15">
      <c r="A1098" s="108">
        <v>2200107</v>
      </c>
      <c r="B1098" s="111" t="s">
        <v>882</v>
      </c>
      <c r="C1098" s="213">
        <v>0</v>
      </c>
      <c r="D1098" s="213">
        <v>0</v>
      </c>
    </row>
    <row r="1099" spans="1:4" s="101" customFormat="1" ht="15.0" customHeight="1" x14ac:dyDescent="0.15">
      <c r="A1099" s="108">
        <v>2200108</v>
      </c>
      <c r="B1099" s="111" t="s">
        <v>883</v>
      </c>
      <c r="C1099" s="213">
        <v>0</v>
      </c>
      <c r="D1099" s="213">
        <v>0</v>
      </c>
    </row>
    <row r="1100" spans="1:4" s="101" customFormat="1" ht="15.0" customHeight="1" x14ac:dyDescent="0.15">
      <c r="A1100" s="108">
        <v>2200109</v>
      </c>
      <c r="B1100" s="111" t="s">
        <v>884</v>
      </c>
      <c r="C1100" s="213">
        <v>0</v>
      </c>
      <c r="D1100" s="213">
        <v>0</v>
      </c>
    </row>
    <row r="1101" spans="1:4" s="101" customFormat="1" ht="15.0" customHeight="1" x14ac:dyDescent="0.15">
      <c r="A1101" s="108">
        <v>2200110</v>
      </c>
      <c r="B1101" s="111" t="s">
        <v>885</v>
      </c>
      <c r="C1101" s="213">
        <v>0</v>
      </c>
      <c r="D1101" s="213">
        <v>0</v>
      </c>
    </row>
    <row r="1102" spans="1:4" s="101" customFormat="1" ht="15.0" customHeight="1" x14ac:dyDescent="0.15">
      <c r="A1102" s="108">
        <v>2200112</v>
      </c>
      <c r="B1102" s="111" t="s">
        <v>886</v>
      </c>
      <c r="C1102" s="213">
        <v>116</v>
      </c>
      <c r="D1102" s="213">
        <v>0</v>
      </c>
    </row>
    <row r="1103" spans="1:4" s="101" customFormat="1" ht="15.0" customHeight="1" x14ac:dyDescent="0.15">
      <c r="A1103" s="108">
        <v>2200113</v>
      </c>
      <c r="B1103" s="111" t="s">
        <v>887</v>
      </c>
      <c r="C1103" s="213">
        <v>0</v>
      </c>
      <c r="D1103" s="213">
        <v>0</v>
      </c>
    </row>
    <row r="1104" spans="1:4" s="101" customFormat="1" ht="15.0" customHeight="1" x14ac:dyDescent="0.15">
      <c r="A1104" s="108">
        <v>2200114</v>
      </c>
      <c r="B1104" s="111" t="s">
        <v>888</v>
      </c>
      <c r="C1104" s="213">
        <v>0</v>
      </c>
      <c r="D1104" s="213">
        <v>0</v>
      </c>
    </row>
    <row r="1105" spans="1:4" s="101" customFormat="1" ht="15.0" customHeight="1" x14ac:dyDescent="0.15">
      <c r="A1105" s="108">
        <v>2200115</v>
      </c>
      <c r="B1105" s="111" t="s">
        <v>889</v>
      </c>
      <c r="C1105" s="213">
        <v>0</v>
      </c>
      <c r="D1105" s="213">
        <v>0</v>
      </c>
    </row>
    <row r="1106" spans="1:4" s="102" customFormat="1" ht="15.0" customHeight="1" x14ac:dyDescent="0.15">
      <c r="A1106" s="108">
        <v>2200116</v>
      </c>
      <c r="B1106" s="111" t="s">
        <v>890</v>
      </c>
      <c r="C1106" s="213">
        <v>0</v>
      </c>
      <c r="D1106" s="213">
        <v>0</v>
      </c>
    </row>
    <row r="1107" spans="1:4" s="101" customFormat="1" ht="15.0" customHeight="1" x14ac:dyDescent="0.15">
      <c r="A1107" s="108">
        <v>2200119</v>
      </c>
      <c r="B1107" s="111" t="s">
        <v>891</v>
      </c>
      <c r="C1107" s="213">
        <v>0</v>
      </c>
      <c r="D1107" s="213">
        <v>0</v>
      </c>
    </row>
    <row r="1108" spans="1:4" s="101" customFormat="1" ht="15.0" customHeight="1" x14ac:dyDescent="0.15">
      <c r="A1108" s="108">
        <v>2200150</v>
      </c>
      <c r="B1108" s="111" t="s">
        <v>892</v>
      </c>
      <c r="C1108" s="213">
        <v>615</v>
      </c>
      <c r="D1108" s="213">
        <v>0</v>
      </c>
    </row>
    <row r="1109" spans="1:4" s="101" customFormat="1" ht="15.0" customHeight="1" x14ac:dyDescent="0.15">
      <c r="A1109" s="108">
        <v>2200199</v>
      </c>
      <c r="B1109" s="111" t="s">
        <v>893</v>
      </c>
      <c r="C1109" s="213">
        <v>16</v>
      </c>
      <c r="D1109" s="213">
        <v>0</v>
      </c>
    </row>
    <row r="1110" spans="1:4" s="101" customFormat="1" ht="15.0" customHeight="1" x14ac:dyDescent="0.15">
      <c r="A1110" s="108">
        <v>2200215</v>
      </c>
      <c r="B1110" s="111" t="s">
        <v>894</v>
      </c>
      <c r="C1110" s="213">
        <v>0</v>
      </c>
      <c r="D1110" s="213">
        <v>0</v>
      </c>
    </row>
    <row r="1111" spans="1:4" s="102" customFormat="1" ht="15.0" customHeight="1" x14ac:dyDescent="0.15">
      <c r="A1111" s="108">
        <v>2200217</v>
      </c>
      <c r="B1111" s="111" t="s">
        <v>895</v>
      </c>
      <c r="C1111" s="213">
        <v>0</v>
      </c>
      <c r="D1111" s="213">
        <v>0</v>
      </c>
    </row>
    <row r="1112" spans="1:4" s="101" customFormat="1" ht="15.0" customHeight="1" x14ac:dyDescent="0.15">
      <c r="A1112" s="108">
        <v>2200218</v>
      </c>
      <c r="B1112" s="111" t="s">
        <v>896</v>
      </c>
      <c r="C1112" s="213">
        <v>0</v>
      </c>
      <c r="D1112" s="213">
        <v>0</v>
      </c>
    </row>
    <row r="1113" spans="1:4" s="101" customFormat="1" ht="15.0" customHeight="1" x14ac:dyDescent="0.15">
      <c r="A1113" s="108">
        <v>2200250</v>
      </c>
      <c r="B1113" s="111" t="s">
        <v>897</v>
      </c>
      <c r="C1113" s="213">
        <v>0</v>
      </c>
      <c r="D1113" s="213">
        <v>0</v>
      </c>
    </row>
    <row r="1114" spans="1:4" s="101" customFormat="1" ht="15.0" customHeight="1" x14ac:dyDescent="0.15">
      <c r="A1114" s="108">
        <v>2200299</v>
      </c>
      <c r="B1114" s="111" t="s">
        <v>898</v>
      </c>
      <c r="C1114" s="213">
        <v>0</v>
      </c>
      <c r="D1114" s="213">
        <v>0</v>
      </c>
    </row>
    <row r="1115" spans="1:4" s="101" customFormat="1" ht="15.0" customHeight="1" x14ac:dyDescent="0.15">
      <c r="A1115" s="108">
        <v>2200301</v>
      </c>
      <c r="B1115" s="111" t="s">
        <v>899</v>
      </c>
      <c r="C1115" s="213">
        <v>0</v>
      </c>
      <c r="D1115" s="213">
        <v>0</v>
      </c>
    </row>
    <row r="1116" spans="1:4" s="101" customFormat="1" ht="15.0" customHeight="1" x14ac:dyDescent="0.15">
      <c r="A1116" s="108">
        <v>2200302</v>
      </c>
      <c r="B1116" s="111" t="s">
        <v>66</v>
      </c>
      <c r="C1116" s="213">
        <v>2485</v>
      </c>
      <c r="D1116" s="213">
        <v>0</v>
      </c>
    </row>
    <row r="1117" spans="1:4" s="101" customFormat="1" ht="15.0" customHeight="1" x14ac:dyDescent="0.15">
      <c r="A1117" s="108">
        <v>2200303</v>
      </c>
      <c r="B1117" s="111" t="s">
        <v>900</v>
      </c>
      <c r="C1117" s="213">
        <v>55</v>
      </c>
      <c r="D1117" s="213">
        <v>0</v>
      </c>
    </row>
    <row r="1118" spans="1:4" s="101" customFormat="1" ht="15.0" customHeight="1" x14ac:dyDescent="0.15">
      <c r="A1118" s="108">
        <v>22005</v>
      </c>
      <c r="B1118" s="109" t="s">
        <v>901</v>
      </c>
      <c r="C1118" s="213">
        <v>465</v>
      </c>
      <c r="D1118" s="213">
        <v>0</v>
      </c>
    </row>
    <row r="1119" spans="1:4" s="101" customFormat="1" ht="15.0" customHeight="1" x14ac:dyDescent="0.15">
      <c r="A1119" s="108">
        <v>2200501</v>
      </c>
      <c r="B1119" s="111" t="s">
        <v>57</v>
      </c>
      <c r="C1119" s="213">
        <v>7</v>
      </c>
      <c r="D1119" s="213">
        <v>0</v>
      </c>
    </row>
    <row r="1120" spans="1:4" s="101" customFormat="1" ht="15.0" customHeight="1" x14ac:dyDescent="0.15">
      <c r="A1120" s="108">
        <v>2200502</v>
      </c>
      <c r="B1120" s="111" t="s">
        <v>58</v>
      </c>
      <c r="C1120" s="213">
        <v>55</v>
      </c>
      <c r="D1120" s="213">
        <v>0</v>
      </c>
    </row>
    <row r="1121" spans="1:4" s="101" customFormat="1" ht="15.0" customHeight="1" x14ac:dyDescent="0.15">
      <c r="A1121" s="108">
        <v>2200503</v>
      </c>
      <c r="B1121" s="111" t="s">
        <v>59</v>
      </c>
      <c r="C1121" s="213">
        <v>0</v>
      </c>
      <c r="D1121" s="213">
        <v>0</v>
      </c>
    </row>
    <row r="1122" spans="1:4" s="101" customFormat="1" ht="15.0" customHeight="1" x14ac:dyDescent="0.15">
      <c r="A1122" s="108">
        <v>2200504</v>
      </c>
      <c r="B1122" s="111" t="s">
        <v>902</v>
      </c>
      <c r="C1122" s="213">
        <v>247</v>
      </c>
      <c r="D1122" s="213">
        <v>0</v>
      </c>
    </row>
    <row r="1123" spans="1:4" s="101" customFormat="1" ht="15.0" customHeight="1" x14ac:dyDescent="0.15">
      <c r="A1123" s="108">
        <v>2200506</v>
      </c>
      <c r="B1123" s="111" t="s">
        <v>903</v>
      </c>
      <c r="C1123" s="213">
        <v>0</v>
      </c>
      <c r="D1123" s="213">
        <v>0</v>
      </c>
    </row>
    <row r="1124" spans="1:4" s="101" customFormat="1" ht="15.0" customHeight="1" x14ac:dyDescent="0.15">
      <c r="A1124" s="108">
        <v>2200507</v>
      </c>
      <c r="B1124" s="111" t="s">
        <v>904</v>
      </c>
      <c r="C1124" s="213">
        <v>0</v>
      </c>
      <c r="D1124" s="213">
        <v>0</v>
      </c>
    </row>
    <row r="1125" spans="1:4" s="102" customFormat="1" ht="15.0" customHeight="1" x14ac:dyDescent="0.15">
      <c r="A1125" s="108">
        <v>2200508</v>
      </c>
      <c r="B1125" s="111" t="s">
        <v>905</v>
      </c>
      <c r="C1125" s="213">
        <v>0</v>
      </c>
      <c r="D1125" s="213">
        <v>0</v>
      </c>
    </row>
    <row r="1126" spans="1:4" s="101" customFormat="1" ht="15.0" customHeight="1" x14ac:dyDescent="0.15">
      <c r="A1126" s="108">
        <v>2200509</v>
      </c>
      <c r="B1126" s="111" t="s">
        <v>906</v>
      </c>
      <c r="C1126" s="213">
        <v>156</v>
      </c>
      <c r="D1126" s="213">
        <v>0</v>
      </c>
    </row>
    <row r="1127" spans="1:4" s="101" customFormat="1" ht="15.0" customHeight="1" x14ac:dyDescent="0.15">
      <c r="A1127" s="108">
        <v>2200510</v>
      </c>
      <c r="B1127" s="111" t="s">
        <v>907</v>
      </c>
      <c r="C1127" s="213">
        <v>0</v>
      </c>
      <c r="D1127" s="213">
        <v>0</v>
      </c>
    </row>
    <row r="1128" spans="1:4" s="101" customFormat="1" ht="15.0" customHeight="1" x14ac:dyDescent="0.15">
      <c r="A1128" s="108">
        <v>2200511</v>
      </c>
      <c r="B1128" s="111" t="s">
        <v>908</v>
      </c>
      <c r="C1128" s="213">
        <v>0</v>
      </c>
      <c r="D1128" s="213">
        <v>0</v>
      </c>
    </row>
    <row r="1129" spans="1:4" s="101" customFormat="1" ht="15.0" customHeight="1" x14ac:dyDescent="0.15">
      <c r="A1129" s="108">
        <v>2200512</v>
      </c>
      <c r="B1129" s="111" t="s">
        <v>909</v>
      </c>
      <c r="C1129" s="213">
        <v>0</v>
      </c>
      <c r="D1129" s="213">
        <v>0</v>
      </c>
    </row>
    <row r="1130" spans="1:4" s="101" customFormat="1" ht="15.0" customHeight="1" x14ac:dyDescent="0.15">
      <c r="A1130" s="108">
        <v>2200513</v>
      </c>
      <c r="B1130" s="111" t="s">
        <v>910</v>
      </c>
      <c r="C1130" s="213">
        <v>0</v>
      </c>
      <c r="D1130" s="213">
        <v>0</v>
      </c>
    </row>
    <row r="1131" spans="1:4" s="101" customFormat="1" ht="15.0" customHeight="1" x14ac:dyDescent="0.15">
      <c r="A1131" s="108">
        <v>2200514</v>
      </c>
      <c r="B1131" s="111" t="s">
        <v>911</v>
      </c>
      <c r="C1131" s="213">
        <v>0</v>
      </c>
      <c r="D1131" s="213">
        <v>0</v>
      </c>
    </row>
    <row r="1132" spans="1:4" s="101" customFormat="1" ht="15.0" customHeight="1" x14ac:dyDescent="0.15">
      <c r="A1132" s="108">
        <v>2200599</v>
      </c>
      <c r="B1132" s="111" t="s">
        <v>912</v>
      </c>
      <c r="C1132" s="213">
        <v>0</v>
      </c>
      <c r="D1132" s="213">
        <v>0</v>
      </c>
    </row>
    <row r="1133" spans="1:4" s="101" customFormat="1" ht="15.0" customHeight="1" x14ac:dyDescent="0.15">
      <c r="A1133" s="108">
        <v>22099</v>
      </c>
      <c r="B1133" s="109" t="s">
        <v>913</v>
      </c>
      <c r="C1133" s="213">
        <v>0</v>
      </c>
      <c r="D1133" s="213">
        <v>0</v>
      </c>
    </row>
    <row r="1134" spans="1:4" s="102" customFormat="1" ht="15.0" customHeight="1" x14ac:dyDescent="0.15">
      <c r="A1134" s="108">
        <v>221</v>
      </c>
      <c r="B1134" s="109" t="s">
        <v>914</v>
      </c>
      <c r="C1134" s="213">
        <v>53231</v>
      </c>
      <c r="D1134" s="213">
        <v>4395</v>
      </c>
    </row>
    <row r="1135" spans="1:4" s="101" customFormat="1" ht="15.0" customHeight="1" x14ac:dyDescent="0.15">
      <c r="A1135" s="108">
        <v>22101</v>
      </c>
      <c r="B1135" s="109" t="s">
        <v>915</v>
      </c>
      <c r="C1135" s="213">
        <v>4906</v>
      </c>
      <c r="D1135" s="213">
        <v>4395</v>
      </c>
    </row>
    <row r="1136" spans="1:4" s="101" customFormat="1" ht="15.0" customHeight="1" x14ac:dyDescent="0.15">
      <c r="A1136" s="108">
        <v>2210101</v>
      </c>
      <c r="B1136" s="111" t="s">
        <v>916</v>
      </c>
      <c r="C1136" s="213">
        <v>0</v>
      </c>
      <c r="D1136" s="213">
        <v>0</v>
      </c>
    </row>
    <row r="1137" spans="1:4" s="101" customFormat="1" ht="15.0" customHeight="1" x14ac:dyDescent="0.15">
      <c r="A1137" s="108">
        <v>2210102</v>
      </c>
      <c r="B1137" s="111" t="s">
        <v>917</v>
      </c>
      <c r="C1137" s="213">
        <v>0</v>
      </c>
      <c r="D1137" s="213">
        <v>0</v>
      </c>
    </row>
    <row r="1138" spans="1:4" s="101" customFormat="1" ht="15.0" customHeight="1" x14ac:dyDescent="0.15">
      <c r="A1138" s="108">
        <v>2210103</v>
      </c>
      <c r="B1138" s="111" t="s">
        <v>918</v>
      </c>
      <c r="C1138" s="213">
        <v>298</v>
      </c>
      <c r="D1138" s="213">
        <v>0</v>
      </c>
    </row>
    <row r="1139" spans="1:4" s="101" customFormat="1" ht="15.0" customHeight="1" x14ac:dyDescent="0.15">
      <c r="A1139" s="108">
        <v>2210104</v>
      </c>
      <c r="B1139" s="111" t="s">
        <v>919</v>
      </c>
      <c r="C1139" s="213">
        <v>0</v>
      </c>
      <c r="D1139" s="213">
        <v>0</v>
      </c>
    </row>
    <row r="1140" spans="1:4" s="101" customFormat="1" ht="15.0" customHeight="1" x14ac:dyDescent="0.15">
      <c r="A1140" s="108">
        <v>2210105</v>
      </c>
      <c r="B1140" s="111" t="s">
        <v>920</v>
      </c>
      <c r="C1140" s="213">
        <v>0</v>
      </c>
      <c r="D1140" s="213">
        <v>0</v>
      </c>
    </row>
    <row r="1141" spans="1:4" s="102" customFormat="1" ht="15.0" customHeight="1" x14ac:dyDescent="0.15">
      <c r="A1141" s="108">
        <v>2210106</v>
      </c>
      <c r="B1141" s="111" t="s">
        <v>921</v>
      </c>
      <c r="C1141" s="213">
        <v>11</v>
      </c>
      <c r="D1141" s="213">
        <v>0</v>
      </c>
    </row>
    <row r="1142" spans="1:4" s="101" customFormat="1" ht="15.0" customHeight="1" x14ac:dyDescent="0.15">
      <c r="A1142" s="108">
        <v>2210107</v>
      </c>
      <c r="B1142" s="111" t="s">
        <v>922</v>
      </c>
      <c r="C1142" s="213">
        <v>3</v>
      </c>
      <c r="D1142" s="213">
        <v>0</v>
      </c>
    </row>
    <row r="1143" spans="1:4" s="101" customFormat="1" ht="15.0" customHeight="1" x14ac:dyDescent="0.15">
      <c r="A1143" s="108"/>
      <c r="B1143" s="111" t="s">
        <v>923</v>
      </c>
      <c r="C1143" s="213">
        <v>199</v>
      </c>
      <c r="D1143" s="213">
        <v>0</v>
      </c>
    </row>
    <row r="1144" spans="1:4" s="101" customFormat="1" ht="15.0" customHeight="1" x14ac:dyDescent="0.15">
      <c r="A1144" s="108"/>
      <c r="B1144" s="111" t="s">
        <v>924</v>
      </c>
      <c r="C1144" s="213">
        <v>0</v>
      </c>
      <c r="D1144" s="213">
        <v>0</v>
      </c>
    </row>
    <row r="1145" spans="1:4" s="101" customFormat="1" ht="15.0" customHeight="1" x14ac:dyDescent="0.15">
      <c r="A1145" s="108">
        <v>2210199</v>
      </c>
      <c r="B1145" s="111" t="s">
        <v>925</v>
      </c>
      <c r="C1145" s="213">
        <v>4395</v>
      </c>
      <c r="D1145" s="213">
        <v>4395</v>
      </c>
    </row>
    <row r="1146" spans="1:4" s="101" customFormat="1" ht="15.0" customHeight="1" x14ac:dyDescent="0.15">
      <c r="A1146" s="108">
        <v>22102</v>
      </c>
      <c r="B1146" s="109" t="s">
        <v>926</v>
      </c>
      <c r="C1146" s="213">
        <v>42467</v>
      </c>
      <c r="D1146" s="213">
        <v>0</v>
      </c>
    </row>
    <row r="1147" spans="1:4" s="101" customFormat="1" ht="15.0" customHeight="1" x14ac:dyDescent="0.15">
      <c r="A1147" s="108">
        <v>2210201</v>
      </c>
      <c r="B1147" s="111" t="s">
        <v>927</v>
      </c>
      <c r="C1147" s="213">
        <v>42467</v>
      </c>
      <c r="D1147" s="213">
        <v>0</v>
      </c>
    </row>
    <row r="1148" spans="1:4" s="102" customFormat="1" ht="15.0" customHeight="1" x14ac:dyDescent="0.15">
      <c r="A1148" s="108">
        <v>2210202</v>
      </c>
      <c r="B1148" s="111" t="s">
        <v>928</v>
      </c>
      <c r="C1148" s="213">
        <v>0</v>
      </c>
      <c r="D1148" s="213">
        <v>0</v>
      </c>
    </row>
    <row r="1149" spans="1:4" s="101" customFormat="1" ht="15.0" customHeight="1" x14ac:dyDescent="0.15">
      <c r="A1149" s="108">
        <v>2210203</v>
      </c>
      <c r="B1149" s="111" t="s">
        <v>929</v>
      </c>
      <c r="C1149" s="213">
        <v>0</v>
      </c>
      <c r="D1149" s="213">
        <v>0</v>
      </c>
    </row>
    <row r="1150" spans="1:4" s="101" customFormat="1" ht="15.0" customHeight="1" x14ac:dyDescent="0.15">
      <c r="A1150" s="108">
        <v>22103</v>
      </c>
      <c r="B1150" s="109" t="s">
        <v>930</v>
      </c>
      <c r="C1150" s="213">
        <v>5858</v>
      </c>
      <c r="D1150" s="213">
        <v>0</v>
      </c>
    </row>
    <row r="1151" spans="1:4" s="101" customFormat="1" ht="15.0" customHeight="1" x14ac:dyDescent="0.15">
      <c r="A1151" s="108">
        <v>2210301</v>
      </c>
      <c r="B1151" s="111" t="s">
        <v>931</v>
      </c>
      <c r="C1151" s="213">
        <v>0</v>
      </c>
      <c r="D1151" s="213">
        <v>0</v>
      </c>
    </row>
    <row r="1152" spans="1:4" s="101" customFormat="1" ht="15.0" customHeight="1" x14ac:dyDescent="0.15">
      <c r="A1152" s="108">
        <v>2210302</v>
      </c>
      <c r="B1152" s="111" t="s">
        <v>932</v>
      </c>
      <c r="C1152" s="213">
        <v>5858</v>
      </c>
      <c r="D1152" s="213">
        <v>0</v>
      </c>
    </row>
    <row r="1153" spans="1:4" s="101" customFormat="1" ht="15.0" customHeight="1" x14ac:dyDescent="0.15">
      <c r="A1153" s="108">
        <v>2210399</v>
      </c>
      <c r="B1153" s="111" t="s">
        <v>933</v>
      </c>
      <c r="C1153" s="213">
        <v>0</v>
      </c>
      <c r="D1153" s="213">
        <v>0</v>
      </c>
    </row>
    <row r="1154" spans="1:4" s="101" customFormat="1" ht="15.0" customHeight="1" x14ac:dyDescent="0.15">
      <c r="A1154" s="108">
        <v>222</v>
      </c>
      <c r="B1154" s="109" t="s">
        <v>934</v>
      </c>
      <c r="C1154" s="213">
        <v>1317</v>
      </c>
      <c r="D1154" s="213">
        <v>682</v>
      </c>
    </row>
    <row r="1155" spans="1:4" s="102" customFormat="1" ht="15.0" customHeight="1" x14ac:dyDescent="0.15">
      <c r="A1155" s="108">
        <v>22201</v>
      </c>
      <c r="B1155" s="109" t="s">
        <v>935</v>
      </c>
      <c r="C1155" s="213">
        <v>704</v>
      </c>
      <c r="D1155" s="213">
        <v>682</v>
      </c>
    </row>
    <row r="1156" spans="1:4" s="102" customFormat="1" ht="15.0" customHeight="1" x14ac:dyDescent="0.15">
      <c r="A1156" s="108">
        <v>2220101</v>
      </c>
      <c r="B1156" s="111" t="s">
        <v>57</v>
      </c>
      <c r="C1156" s="213">
        <v>0</v>
      </c>
      <c r="D1156" s="213">
        <v>0</v>
      </c>
    </row>
    <row r="1157" spans="1:4" s="101" customFormat="1" ht="15.0" customHeight="1" x14ac:dyDescent="0.15">
      <c r="A1157" s="108">
        <v>2220102</v>
      </c>
      <c r="B1157" s="111" t="s">
        <v>58</v>
      </c>
      <c r="C1157" s="213">
        <v>21</v>
      </c>
      <c r="D1157" s="213">
        <v>0</v>
      </c>
    </row>
    <row r="1158" spans="1:4" s="101" customFormat="1" ht="15.0" customHeight="1" x14ac:dyDescent="0.15">
      <c r="A1158" s="108">
        <v>2220103</v>
      </c>
      <c r="B1158" s="111" t="s">
        <v>59</v>
      </c>
      <c r="C1158" s="213">
        <v>0</v>
      </c>
      <c r="D1158" s="213">
        <v>0</v>
      </c>
    </row>
    <row r="1159" spans="1:4" s="101" customFormat="1" ht="15.0" customHeight="1" x14ac:dyDescent="0.15">
      <c r="A1159" s="108">
        <v>2220104</v>
      </c>
      <c r="B1159" s="111" t="s">
        <v>936</v>
      </c>
      <c r="C1159" s="213">
        <v>0</v>
      </c>
      <c r="D1159" s="213">
        <v>0</v>
      </c>
    </row>
    <row r="1160" spans="1:4" s="101" customFormat="1" ht="15.0" customHeight="1" x14ac:dyDescent="0.15">
      <c r="A1160" s="108">
        <v>2220105</v>
      </c>
      <c r="B1160" s="111" t="s">
        <v>937</v>
      </c>
      <c r="C1160" s="213">
        <v>1</v>
      </c>
      <c r="D1160" s="213">
        <v>0</v>
      </c>
    </row>
    <row r="1161" spans="1:4" s="101" customFormat="1" ht="15.0" customHeight="1" x14ac:dyDescent="0.15">
      <c r="A1161" s="108">
        <v>2220106</v>
      </c>
      <c r="B1161" s="111" t="s">
        <v>938</v>
      </c>
      <c r="C1161" s="213">
        <v>0</v>
      </c>
      <c r="D1161" s="213">
        <v>0</v>
      </c>
    </row>
    <row r="1162" spans="1:4" s="101" customFormat="1" ht="15.0" customHeight="1" x14ac:dyDescent="0.15">
      <c r="A1162" s="108">
        <v>2220107</v>
      </c>
      <c r="B1162" s="111" t="s">
        <v>939</v>
      </c>
      <c r="C1162" s="213">
        <v>0</v>
      </c>
      <c r="D1162" s="213">
        <v>0</v>
      </c>
    </row>
    <row r="1163" spans="1:4" s="101" customFormat="1" ht="15.0" customHeight="1" x14ac:dyDescent="0.15">
      <c r="A1163" s="108">
        <v>2220112</v>
      </c>
      <c r="B1163" s="111" t="s">
        <v>940</v>
      </c>
      <c r="C1163" s="213">
        <v>0</v>
      </c>
      <c r="D1163" s="213">
        <v>0</v>
      </c>
    </row>
    <row r="1164" spans="1:4" s="101" customFormat="1" ht="15.0" customHeight="1" x14ac:dyDescent="0.15">
      <c r="A1164" s="108">
        <v>2220113</v>
      </c>
      <c r="B1164" s="111" t="s">
        <v>941</v>
      </c>
      <c r="C1164" s="213">
        <v>0</v>
      </c>
      <c r="D1164" s="213">
        <v>0</v>
      </c>
    </row>
    <row r="1165" spans="1:4" s="101" customFormat="1" ht="15.0" customHeight="1" x14ac:dyDescent="0.15">
      <c r="A1165" s="108">
        <v>2220114</v>
      </c>
      <c r="B1165" s="111" t="s">
        <v>942</v>
      </c>
      <c r="C1165" s="213">
        <v>0</v>
      </c>
      <c r="D1165" s="213">
        <v>0</v>
      </c>
    </row>
    <row r="1166" spans="1:4" s="102" customFormat="1" ht="15.0" customHeight="1" x14ac:dyDescent="0.15">
      <c r="A1166" s="108">
        <v>2220115</v>
      </c>
      <c r="B1166" s="111" t="s">
        <v>943</v>
      </c>
      <c r="C1166" s="213">
        <v>682</v>
      </c>
      <c r="D1166" s="213">
        <v>682</v>
      </c>
    </row>
    <row r="1167" spans="1:4" s="101" customFormat="1" ht="15.0" customHeight="1" x14ac:dyDescent="0.15">
      <c r="A1167" s="108">
        <v>2220118</v>
      </c>
      <c r="B1167" s="111" t="s">
        <v>944</v>
      </c>
      <c r="C1167" s="213">
        <v>0</v>
      </c>
      <c r="D1167" s="213">
        <v>0</v>
      </c>
    </row>
    <row r="1168" spans="1:4" s="101" customFormat="1" ht="15.0" customHeight="1" x14ac:dyDescent="0.15">
      <c r="A1168" s="108">
        <v>2220150</v>
      </c>
      <c r="B1168" s="111" t="s">
        <v>66</v>
      </c>
      <c r="C1168" s="213">
        <v>0</v>
      </c>
      <c r="D1168" s="213">
        <v>0</v>
      </c>
    </row>
    <row r="1169" spans="1:4" s="101" customFormat="1" ht="15.0" customHeight="1" x14ac:dyDescent="0.15">
      <c r="A1169" s="108">
        <v>2220199</v>
      </c>
      <c r="B1169" s="111" t="s">
        <v>945</v>
      </c>
      <c r="C1169" s="213">
        <v>0</v>
      </c>
      <c r="D1169" s="213">
        <v>0</v>
      </c>
    </row>
    <row r="1170" spans="1:4" s="101" customFormat="1" ht="15.0" customHeight="1" x14ac:dyDescent="0.15">
      <c r="A1170" s="108">
        <v>22202</v>
      </c>
      <c r="B1170" s="109" t="s">
        <v>946</v>
      </c>
      <c r="C1170" s="213">
        <v>0</v>
      </c>
      <c r="D1170" s="213">
        <v>0</v>
      </c>
    </row>
    <row r="1171" spans="1:4" s="101" customFormat="1" ht="15.0" customHeight="1" x14ac:dyDescent="0.15">
      <c r="A1171" s="108">
        <v>2220201</v>
      </c>
      <c r="B1171" s="111" t="s">
        <v>57</v>
      </c>
      <c r="C1171" s="213">
        <v>0</v>
      </c>
      <c r="D1171" s="213">
        <v>0</v>
      </c>
    </row>
    <row r="1172" spans="1:4" s="101" customFormat="1" ht="15.0" customHeight="1" x14ac:dyDescent="0.15">
      <c r="A1172" s="108">
        <v>2220202</v>
      </c>
      <c r="B1172" s="111" t="s">
        <v>58</v>
      </c>
      <c r="C1172" s="213">
        <v>0</v>
      </c>
      <c r="D1172" s="213">
        <v>0</v>
      </c>
    </row>
    <row r="1173" spans="1:4" s="101" customFormat="1" ht="15.0" customHeight="1" x14ac:dyDescent="0.15">
      <c r="A1173" s="108">
        <v>2220203</v>
      </c>
      <c r="B1173" s="111" t="s">
        <v>59</v>
      </c>
      <c r="C1173" s="213">
        <v>0</v>
      </c>
      <c r="D1173" s="213">
        <v>0</v>
      </c>
    </row>
    <row r="1174" spans="1:4" s="101" customFormat="1" ht="15.0" customHeight="1" x14ac:dyDescent="0.15">
      <c r="A1174" s="108">
        <v>2220204</v>
      </c>
      <c r="B1174" s="111" t="s">
        <v>947</v>
      </c>
      <c r="C1174" s="213">
        <v>0</v>
      </c>
      <c r="D1174" s="213">
        <v>0</v>
      </c>
    </row>
    <row r="1175" spans="1:4" s="101" customFormat="1" ht="15.0" customHeight="1" x14ac:dyDescent="0.15">
      <c r="A1175" s="108">
        <v>2220205</v>
      </c>
      <c r="B1175" s="111" t="s">
        <v>948</v>
      </c>
      <c r="C1175" s="213">
        <v>0</v>
      </c>
      <c r="D1175" s="213">
        <v>0</v>
      </c>
    </row>
    <row r="1176" spans="1:4" s="101" customFormat="1" ht="15.0" customHeight="1" x14ac:dyDescent="0.15">
      <c r="A1176" s="108">
        <v>2220206</v>
      </c>
      <c r="B1176" s="111" t="s">
        <v>949</v>
      </c>
      <c r="C1176" s="213">
        <v>0</v>
      </c>
      <c r="D1176" s="213">
        <v>0</v>
      </c>
    </row>
    <row r="1177" spans="1:4" s="101" customFormat="1" ht="15.0" customHeight="1" x14ac:dyDescent="0.15">
      <c r="A1177" s="108">
        <v>2220207</v>
      </c>
      <c r="B1177" s="111" t="s">
        <v>950</v>
      </c>
      <c r="C1177" s="213">
        <v>0</v>
      </c>
      <c r="D1177" s="213">
        <v>0</v>
      </c>
    </row>
    <row r="1178" spans="1:4" s="101" customFormat="1" ht="15.0" customHeight="1" x14ac:dyDescent="0.15">
      <c r="A1178" s="108">
        <v>2220209</v>
      </c>
      <c r="B1178" s="111" t="s">
        <v>951</v>
      </c>
      <c r="C1178" s="213">
        <v>0</v>
      </c>
      <c r="D1178" s="213">
        <v>0</v>
      </c>
    </row>
    <row r="1179" spans="1:4" s="102" customFormat="1" ht="15.0" customHeight="1" x14ac:dyDescent="0.15">
      <c r="A1179" s="108">
        <v>2220210</v>
      </c>
      <c r="B1179" s="111" t="s">
        <v>952</v>
      </c>
      <c r="C1179" s="213">
        <v>0</v>
      </c>
      <c r="D1179" s="213">
        <v>0</v>
      </c>
    </row>
    <row r="1180" spans="1:4" s="101" customFormat="1" ht="15.0" customHeight="1" x14ac:dyDescent="0.15">
      <c r="A1180" s="108">
        <v>2220211</v>
      </c>
      <c r="B1180" s="111" t="s">
        <v>953</v>
      </c>
      <c r="C1180" s="213">
        <v>0</v>
      </c>
      <c r="D1180" s="213">
        <v>0</v>
      </c>
    </row>
    <row r="1181" spans="1:4" s="101" customFormat="1" ht="15.0" customHeight="1" x14ac:dyDescent="0.15">
      <c r="A1181" s="108">
        <v>2220212</v>
      </c>
      <c r="B1181" s="111" t="s">
        <v>954</v>
      </c>
      <c r="C1181" s="213">
        <v>0</v>
      </c>
      <c r="D1181" s="213">
        <v>0</v>
      </c>
    </row>
    <row r="1182" spans="1:4" s="102" customFormat="1" ht="15.0" customHeight="1" x14ac:dyDescent="0.15">
      <c r="A1182" s="108">
        <v>2220250</v>
      </c>
      <c r="B1182" s="111" t="s">
        <v>66</v>
      </c>
      <c r="C1182" s="213">
        <v>0</v>
      </c>
      <c r="D1182" s="213">
        <v>0</v>
      </c>
    </row>
    <row r="1183" spans="1:4" s="101" customFormat="1" ht="15.0" customHeight="1" x14ac:dyDescent="0.15">
      <c r="A1183" s="108">
        <v>2220299</v>
      </c>
      <c r="B1183" s="111" t="s">
        <v>955</v>
      </c>
      <c r="C1183" s="213">
        <v>0</v>
      </c>
      <c r="D1183" s="213">
        <v>0</v>
      </c>
    </row>
    <row r="1184" spans="1:4" s="101" customFormat="1" ht="15.0" customHeight="1" x14ac:dyDescent="0.15">
      <c r="A1184" s="108">
        <v>22203</v>
      </c>
      <c r="B1184" s="109" t="s">
        <v>956</v>
      </c>
      <c r="C1184" s="213">
        <v>0</v>
      </c>
      <c r="D1184" s="213">
        <v>0</v>
      </c>
    </row>
    <row r="1185" spans="1:4" s="101" customFormat="1" ht="15.0" customHeight="1" x14ac:dyDescent="0.15">
      <c r="A1185" s="108">
        <v>2220301</v>
      </c>
      <c r="B1185" s="111" t="s">
        <v>957</v>
      </c>
      <c r="C1185" s="213">
        <v>0</v>
      </c>
      <c r="D1185" s="213">
        <v>0</v>
      </c>
    </row>
    <row r="1186" spans="1:4" s="101" customFormat="1" ht="15.0" customHeight="1" x14ac:dyDescent="0.15">
      <c r="A1186" s="108">
        <v>2220303</v>
      </c>
      <c r="B1186" s="111" t="s">
        <v>958</v>
      </c>
      <c r="C1186" s="213">
        <v>0</v>
      </c>
      <c r="D1186" s="213">
        <v>0</v>
      </c>
    </row>
    <row r="1187" spans="1:4" s="101" customFormat="1" ht="15.0" customHeight="1" x14ac:dyDescent="0.15">
      <c r="A1187" s="108">
        <v>2220304</v>
      </c>
      <c r="B1187" s="111" t="s">
        <v>959</v>
      </c>
      <c r="C1187" s="213">
        <v>0</v>
      </c>
      <c r="D1187" s="213">
        <v>0</v>
      </c>
    </row>
    <row r="1188" spans="1:4" s="101" customFormat="1" ht="15.0" customHeight="1" x14ac:dyDescent="0.15">
      <c r="A1188" s="108">
        <v>2220399</v>
      </c>
      <c r="B1188" s="111" t="s">
        <v>960</v>
      </c>
      <c r="C1188" s="213">
        <v>0</v>
      </c>
      <c r="D1188" s="213">
        <v>0</v>
      </c>
    </row>
    <row r="1189" spans="1:4" s="101" customFormat="1" ht="15.0" customHeight="1" x14ac:dyDescent="0.15">
      <c r="A1189" s="108">
        <v>22204</v>
      </c>
      <c r="B1189" s="109" t="s">
        <v>961</v>
      </c>
      <c r="C1189" s="213">
        <v>613</v>
      </c>
      <c r="D1189" s="213">
        <v>0</v>
      </c>
    </row>
    <row r="1190" spans="1:4" s="101" customFormat="1" ht="15.0" customHeight="1" x14ac:dyDescent="0.15">
      <c r="A1190" s="108">
        <v>2220401</v>
      </c>
      <c r="B1190" s="111" t="s">
        <v>962</v>
      </c>
      <c r="C1190" s="213">
        <v>413</v>
      </c>
      <c r="D1190" s="213">
        <v>0</v>
      </c>
    </row>
    <row r="1191" spans="1:4" s="101" customFormat="1" ht="15.0" customHeight="1" x14ac:dyDescent="0.15">
      <c r="A1191" s="108">
        <v>2220402</v>
      </c>
      <c r="B1191" s="111" t="s">
        <v>963</v>
      </c>
      <c r="C1191" s="213">
        <v>0</v>
      </c>
      <c r="D1191" s="213">
        <v>0</v>
      </c>
    </row>
    <row r="1192" spans="1:4" s="101" customFormat="1" ht="15.0" customHeight="1" x14ac:dyDescent="0.15">
      <c r="A1192" s="108">
        <v>2220403</v>
      </c>
      <c r="B1192" s="111" t="s">
        <v>964</v>
      </c>
      <c r="C1192" s="213">
        <v>0</v>
      </c>
      <c r="D1192" s="213">
        <v>0</v>
      </c>
    </row>
    <row r="1193" spans="1:4" s="101" customFormat="1" ht="15.0" customHeight="1" x14ac:dyDescent="0.15">
      <c r="A1193" s="108">
        <v>2220404</v>
      </c>
      <c r="B1193" s="111" t="s">
        <v>965</v>
      </c>
      <c r="C1193" s="213">
        <v>0</v>
      </c>
      <c r="D1193" s="213">
        <v>0</v>
      </c>
    </row>
    <row r="1194" spans="1:4" s="101" customFormat="1" ht="15.0" customHeight="1" x14ac:dyDescent="0.15">
      <c r="A1194" s="108">
        <v>2220499</v>
      </c>
      <c r="B1194" s="111" t="s">
        <v>966</v>
      </c>
      <c r="C1194" s="213">
        <v>200</v>
      </c>
      <c r="D1194" s="213">
        <v>0</v>
      </c>
    </row>
    <row r="1195" spans="1:4" s="101" customFormat="1" ht="15.0" customHeight="1" x14ac:dyDescent="0.15">
      <c r="A1195" s="108">
        <v>22205</v>
      </c>
      <c r="B1195" s="109" t="s">
        <v>967</v>
      </c>
      <c r="C1195" s="213">
        <v>0</v>
      </c>
      <c r="D1195" s="213">
        <v>0</v>
      </c>
    </row>
    <row r="1196" spans="1:4" s="101" customFormat="1" ht="15.0" customHeight="1" x14ac:dyDescent="0.15">
      <c r="A1196" s="108">
        <v>2220501</v>
      </c>
      <c r="B1196" s="111" t="s">
        <v>968</v>
      </c>
      <c r="C1196" s="213">
        <v>0</v>
      </c>
      <c r="D1196" s="213">
        <v>0</v>
      </c>
    </row>
    <row r="1197" spans="1:4" s="101" customFormat="1" ht="15.0" customHeight="1" x14ac:dyDescent="0.15">
      <c r="A1197" s="108">
        <v>2220502</v>
      </c>
      <c r="B1197" s="111" t="s">
        <v>969</v>
      </c>
      <c r="C1197" s="213">
        <v>0</v>
      </c>
      <c r="D1197" s="213">
        <v>0</v>
      </c>
    </row>
    <row r="1198" spans="1:4" s="101" customFormat="1" ht="15.0" customHeight="1" x14ac:dyDescent="0.15">
      <c r="A1198" s="108">
        <v>2220503</v>
      </c>
      <c r="B1198" s="111" t="s">
        <v>970</v>
      </c>
      <c r="C1198" s="213">
        <v>0</v>
      </c>
      <c r="D1198" s="213">
        <v>0</v>
      </c>
    </row>
    <row r="1199" spans="1:4" s="101" customFormat="1" ht="15.0" customHeight="1" x14ac:dyDescent="0.15">
      <c r="A1199" s="108">
        <v>2220504</v>
      </c>
      <c r="B1199" s="111" t="s">
        <v>971</v>
      </c>
      <c r="C1199" s="213">
        <v>0</v>
      </c>
      <c r="D1199" s="213">
        <v>0</v>
      </c>
    </row>
    <row r="1200" spans="1:4" s="102" customFormat="1" ht="15.0" customHeight="1" x14ac:dyDescent="0.15">
      <c r="A1200" s="108">
        <v>2220505</v>
      </c>
      <c r="B1200" s="111" t="s">
        <v>972</v>
      </c>
      <c r="C1200" s="213">
        <v>0</v>
      </c>
      <c r="D1200" s="213">
        <v>0</v>
      </c>
    </row>
    <row r="1201" spans="1:4" s="101" customFormat="1" ht="15.0" customHeight="1" x14ac:dyDescent="0.15">
      <c r="A1201" s="108">
        <v>2220506</v>
      </c>
      <c r="B1201" s="111" t="s">
        <v>973</v>
      </c>
      <c r="C1201" s="213">
        <v>0</v>
      </c>
      <c r="D1201" s="213">
        <v>0</v>
      </c>
    </row>
    <row r="1202" spans="1:4" s="101" customFormat="1" ht="15.0" customHeight="1" x14ac:dyDescent="0.15">
      <c r="A1202" s="108">
        <v>2220507</v>
      </c>
      <c r="B1202" s="111" t="s">
        <v>974</v>
      </c>
      <c r="C1202" s="213">
        <v>0</v>
      </c>
      <c r="D1202" s="213">
        <v>0</v>
      </c>
    </row>
    <row r="1203" spans="1:4" s="101" customFormat="1" ht="15.0" customHeight="1" x14ac:dyDescent="0.15">
      <c r="A1203" s="108">
        <v>2220508</v>
      </c>
      <c r="B1203" s="111" t="s">
        <v>975</v>
      </c>
      <c r="C1203" s="213">
        <v>0</v>
      </c>
      <c r="D1203" s="213">
        <v>0</v>
      </c>
    </row>
    <row r="1204" spans="1:4" s="101" customFormat="1" ht="15.0" customHeight="1" x14ac:dyDescent="0.15">
      <c r="A1204" s="108">
        <v>2220509</v>
      </c>
      <c r="B1204" s="111" t="s">
        <v>976</v>
      </c>
      <c r="C1204" s="213">
        <v>0</v>
      </c>
      <c r="D1204" s="213">
        <v>0</v>
      </c>
    </row>
    <row r="1205" spans="1:4" s="101" customFormat="1" ht="15.0" customHeight="1" x14ac:dyDescent="0.15">
      <c r="A1205" s="108">
        <v>2220510</v>
      </c>
      <c r="B1205" s="111" t="s">
        <v>977</v>
      </c>
      <c r="C1205" s="213">
        <v>0</v>
      </c>
      <c r="D1205" s="213">
        <v>0</v>
      </c>
    </row>
    <row r="1206" spans="1:4" s="102" customFormat="1" ht="15.0" customHeight="1" x14ac:dyDescent="0.15">
      <c r="A1206" s="108">
        <v>2220599</v>
      </c>
      <c r="B1206" s="111" t="s">
        <v>978</v>
      </c>
      <c r="C1206" s="213">
        <v>0</v>
      </c>
      <c r="D1206" s="213">
        <v>0</v>
      </c>
    </row>
    <row r="1207" spans="1:4" s="101" customFormat="1" ht="15.0" customHeight="1" x14ac:dyDescent="0.15">
      <c r="A1207" s="108">
        <v>224</v>
      </c>
      <c r="B1207" s="109" t="s">
        <v>979</v>
      </c>
      <c r="C1207" s="213">
        <v>5865</v>
      </c>
      <c r="D1207" s="213">
        <v>0</v>
      </c>
    </row>
    <row r="1208" spans="1:4" s="101" customFormat="1" ht="15.0" customHeight="1" x14ac:dyDescent="0.15">
      <c r="A1208" s="108">
        <v>22401</v>
      </c>
      <c r="B1208" s="109" t="s">
        <v>980</v>
      </c>
      <c r="C1208" s="213">
        <v>3981</v>
      </c>
      <c r="D1208" s="213">
        <v>0</v>
      </c>
    </row>
    <row r="1209" spans="1:4" s="102" customFormat="1" ht="15.0" customHeight="1" x14ac:dyDescent="0.15">
      <c r="A1209" s="108">
        <v>2240101</v>
      </c>
      <c r="B1209" s="111" t="s">
        <v>57</v>
      </c>
      <c r="C1209" s="213">
        <v>2577</v>
      </c>
      <c r="D1209" s="213">
        <v>0</v>
      </c>
    </row>
    <row r="1210" spans="1:4" s="101" customFormat="1" ht="15.0" customHeight="1" x14ac:dyDescent="0.15">
      <c r="A1210" s="108">
        <v>2240102</v>
      </c>
      <c r="B1210" s="111" t="s">
        <v>58</v>
      </c>
      <c r="C1210" s="213">
        <v>187</v>
      </c>
      <c r="D1210" s="213">
        <v>0</v>
      </c>
    </row>
    <row r="1211" spans="1:4" s="101" customFormat="1" ht="15.0" customHeight="1" x14ac:dyDescent="0.15">
      <c r="A1211" s="108">
        <v>2240103</v>
      </c>
      <c r="B1211" s="111" t="s">
        <v>59</v>
      </c>
      <c r="C1211" s="213">
        <v>82</v>
      </c>
      <c r="D1211" s="213">
        <v>0</v>
      </c>
    </row>
    <row r="1212" spans="1:4" s="101" customFormat="1" ht="15.0" customHeight="1" x14ac:dyDescent="0.15">
      <c r="A1212" s="108">
        <v>2240104</v>
      </c>
      <c r="B1212" s="111" t="s">
        <v>981</v>
      </c>
      <c r="C1212" s="213">
        <v>0</v>
      </c>
      <c r="D1212" s="213">
        <v>0</v>
      </c>
    </row>
    <row r="1213" spans="1:4" s="101" customFormat="1" ht="15.0" customHeight="1" x14ac:dyDescent="0.15">
      <c r="A1213" s="108">
        <v>2240105</v>
      </c>
      <c r="B1213" s="111" t="s">
        <v>982</v>
      </c>
      <c r="C1213" s="213">
        <v>0</v>
      </c>
      <c r="D1213" s="213">
        <v>0</v>
      </c>
    </row>
    <row r="1214" spans="1:4" s="101" customFormat="1" ht="15.0" customHeight="1" x14ac:dyDescent="0.15">
      <c r="A1214" s="108">
        <v>2240106</v>
      </c>
      <c r="B1214" s="111" t="s">
        <v>983</v>
      </c>
      <c r="C1214" s="213">
        <v>469</v>
      </c>
      <c r="D1214" s="213">
        <v>0</v>
      </c>
    </row>
    <row r="1215" spans="1:4" s="101" customFormat="1" ht="15.0" customHeight="1" x14ac:dyDescent="0.15">
      <c r="A1215" s="108">
        <v>2240107</v>
      </c>
      <c r="B1215" s="111" t="s">
        <v>984</v>
      </c>
      <c r="C1215" s="213">
        <v>0</v>
      </c>
      <c r="D1215" s="213">
        <v>0</v>
      </c>
    </row>
    <row r="1216" spans="1:4" s="101" customFormat="1" ht="15.0" customHeight="1" x14ac:dyDescent="0.15">
      <c r="A1216" s="108">
        <v>2240108</v>
      </c>
      <c r="B1216" s="111" t="s">
        <v>985</v>
      </c>
      <c r="C1216" s="213">
        <v>0</v>
      </c>
      <c r="D1216" s="213">
        <v>0</v>
      </c>
    </row>
    <row r="1217" spans="1:4" s="101" customFormat="1" ht="15.0" customHeight="1" x14ac:dyDescent="0.15">
      <c r="A1217" s="108">
        <v>2240109</v>
      </c>
      <c r="B1217" s="111" t="s">
        <v>986</v>
      </c>
      <c r="C1217" s="213">
        <v>100</v>
      </c>
      <c r="D1217" s="213">
        <v>0</v>
      </c>
    </row>
    <row r="1218" spans="1:4" s="101" customFormat="1" ht="15.0" customHeight="1" x14ac:dyDescent="0.15">
      <c r="A1218" s="108">
        <v>2240150</v>
      </c>
      <c r="B1218" s="111" t="s">
        <v>66</v>
      </c>
      <c r="C1218" s="213">
        <v>540</v>
      </c>
      <c r="D1218" s="213">
        <v>0</v>
      </c>
    </row>
    <row r="1219" spans="1:4" s="101" customFormat="1" ht="15.0" customHeight="1" x14ac:dyDescent="0.15">
      <c r="A1219" s="108">
        <v>2240199</v>
      </c>
      <c r="B1219" s="111" t="s">
        <v>987</v>
      </c>
      <c r="C1219" s="213">
        <v>26</v>
      </c>
      <c r="D1219" s="213">
        <v>0</v>
      </c>
    </row>
    <row r="1220" spans="1:4" s="101" customFormat="1" ht="15.0" customHeight="1" x14ac:dyDescent="0.15">
      <c r="A1220" s="108">
        <v>22402</v>
      </c>
      <c r="B1220" s="109" t="s">
        <v>988</v>
      </c>
      <c r="C1220" s="213">
        <v>895</v>
      </c>
      <c r="D1220" s="213">
        <v>0</v>
      </c>
    </row>
    <row r="1221" spans="1:4" s="102" customFormat="1" ht="15.0" customHeight="1" x14ac:dyDescent="0.15">
      <c r="A1221" s="108">
        <v>2240201</v>
      </c>
      <c r="B1221" s="111" t="s">
        <v>57</v>
      </c>
      <c r="C1221" s="213">
        <v>212</v>
      </c>
      <c r="D1221" s="213">
        <v>0</v>
      </c>
    </row>
    <row r="1222" spans="1:4" s="102" customFormat="1" ht="15.0" customHeight="1" x14ac:dyDescent="0.15">
      <c r="A1222" s="108">
        <v>2240202</v>
      </c>
      <c r="B1222" s="111" t="s">
        <v>58</v>
      </c>
      <c r="C1222" s="213">
        <v>0</v>
      </c>
      <c r="D1222" s="213">
        <v>0</v>
      </c>
    </row>
    <row r="1223" spans="1:4" s="101" customFormat="1" ht="15.0" customHeight="1" x14ac:dyDescent="0.15">
      <c r="A1223" s="108">
        <v>2240203</v>
      </c>
      <c r="B1223" s="111" t="s">
        <v>59</v>
      </c>
      <c r="C1223" s="213">
        <v>0</v>
      </c>
      <c r="D1223" s="213">
        <v>0</v>
      </c>
    </row>
    <row r="1224" spans="1:4" s="101" customFormat="1" ht="15.0" customHeight="1" x14ac:dyDescent="0.15">
      <c r="A1224" s="108">
        <v>2240204</v>
      </c>
      <c r="B1224" s="111" t="s">
        <v>989</v>
      </c>
      <c r="C1224" s="213">
        <v>683</v>
      </c>
      <c r="D1224" s="213">
        <v>0</v>
      </c>
    </row>
    <row r="1225" spans="1:4" s="101" customFormat="1" ht="15.0" customHeight="1" x14ac:dyDescent="0.15">
      <c r="A1225" s="108">
        <v>2240299</v>
      </c>
      <c r="B1225" s="111" t="s">
        <v>990</v>
      </c>
      <c r="C1225" s="213">
        <v>0</v>
      </c>
      <c r="D1225" s="213">
        <v>0</v>
      </c>
    </row>
    <row r="1226" spans="1:4" s="101" customFormat="1" ht="15.0" customHeight="1" x14ac:dyDescent="0.15">
      <c r="A1226" s="108">
        <v>22403</v>
      </c>
      <c r="B1226" s="109" t="s">
        <v>991</v>
      </c>
      <c r="C1226" s="213">
        <v>315</v>
      </c>
      <c r="D1226" s="213">
        <v>0</v>
      </c>
    </row>
    <row r="1227" spans="1:4" s="101" customFormat="1" ht="15.0" customHeight="1" x14ac:dyDescent="0.15">
      <c r="A1227" s="108">
        <v>2240301</v>
      </c>
      <c r="B1227" s="111" t="s">
        <v>57</v>
      </c>
      <c r="C1227" s="213">
        <v>0</v>
      </c>
      <c r="D1227" s="213">
        <v>0</v>
      </c>
    </row>
    <row r="1228" spans="1:4" s="101" customFormat="1" ht="15.0" customHeight="1" x14ac:dyDescent="0.15">
      <c r="A1228" s="108">
        <v>2240302</v>
      </c>
      <c r="B1228" s="111" t="s">
        <v>58</v>
      </c>
      <c r="C1228" s="213">
        <v>0</v>
      </c>
      <c r="D1228" s="213">
        <v>0</v>
      </c>
    </row>
    <row r="1229" spans="1:4" s="101" customFormat="1" ht="15.0" customHeight="1" x14ac:dyDescent="0.15">
      <c r="A1229" s="108">
        <v>2240303</v>
      </c>
      <c r="B1229" s="111" t="s">
        <v>59</v>
      </c>
      <c r="C1229" s="213">
        <v>0</v>
      </c>
      <c r="D1229" s="213">
        <v>0</v>
      </c>
    </row>
    <row r="1230" spans="1:4" s="101" customFormat="1" ht="15.0" customHeight="1" x14ac:dyDescent="0.15">
      <c r="A1230" s="108">
        <v>2240304</v>
      </c>
      <c r="B1230" s="111" t="s">
        <v>992</v>
      </c>
      <c r="C1230" s="213">
        <v>147</v>
      </c>
      <c r="D1230" s="213">
        <v>0</v>
      </c>
    </row>
    <row r="1231" spans="1:4" s="101" customFormat="1" ht="15.0" customHeight="1" x14ac:dyDescent="0.15">
      <c r="A1231" s="108">
        <v>2240399</v>
      </c>
      <c r="B1231" s="111" t="s">
        <v>993</v>
      </c>
      <c r="C1231" s="213">
        <v>168</v>
      </c>
      <c r="D1231" s="213">
        <v>0</v>
      </c>
    </row>
    <row r="1232" spans="1:4" s="101" customFormat="1" ht="15.0" customHeight="1" x14ac:dyDescent="0.15">
      <c r="A1232" s="108">
        <v>22404</v>
      </c>
      <c r="B1232" s="109" t="s">
        <v>994</v>
      </c>
      <c r="C1232" s="213">
        <v>293</v>
      </c>
      <c r="D1232" s="213">
        <v>0</v>
      </c>
    </row>
    <row r="1233" spans="1:4" s="101" customFormat="1" ht="15.0" customHeight="1" x14ac:dyDescent="0.15">
      <c r="A1233" s="108">
        <v>2240401</v>
      </c>
      <c r="B1233" s="111" t="s">
        <v>57</v>
      </c>
      <c r="C1233" s="213">
        <v>181</v>
      </c>
      <c r="D1233" s="213">
        <v>0</v>
      </c>
    </row>
    <row r="1234" spans="1:4" s="101" customFormat="1" ht="15.0" customHeight="1" x14ac:dyDescent="0.15">
      <c r="A1234" s="108">
        <v>2240402</v>
      </c>
      <c r="B1234" s="111" t="s">
        <v>58</v>
      </c>
      <c r="C1234" s="213">
        <v>0</v>
      </c>
      <c r="D1234" s="213">
        <v>0</v>
      </c>
    </row>
    <row r="1235" spans="1:4" s="101" customFormat="1" ht="15.0" customHeight="1" x14ac:dyDescent="0.15">
      <c r="A1235" s="108">
        <v>2240403</v>
      </c>
      <c r="B1235" s="111" t="s">
        <v>59</v>
      </c>
      <c r="C1235" s="213">
        <v>0</v>
      </c>
      <c r="D1235" s="213">
        <v>0</v>
      </c>
    </row>
    <row r="1236" spans="1:4" s="101" customFormat="1" ht="15.0" customHeight="1" x14ac:dyDescent="0.15">
      <c r="A1236" s="108">
        <v>2240404</v>
      </c>
      <c r="B1236" s="111" t="s">
        <v>995</v>
      </c>
      <c r="C1236" s="213">
        <v>0</v>
      </c>
      <c r="D1236" s="213">
        <v>0</v>
      </c>
    </row>
    <row r="1237" spans="1:4" s="101" customFormat="1" ht="15.0" customHeight="1" x14ac:dyDescent="0.15">
      <c r="A1237" s="108">
        <v>2240405</v>
      </c>
      <c r="B1237" s="111" t="s">
        <v>996</v>
      </c>
      <c r="C1237" s="213">
        <v>0</v>
      </c>
      <c r="D1237" s="213">
        <v>0</v>
      </c>
    </row>
    <row r="1238" spans="1:4" s="101" customFormat="1" ht="15.0" customHeight="1" x14ac:dyDescent="0.15">
      <c r="A1238" s="108">
        <v>2240450</v>
      </c>
      <c r="B1238" s="111" t="s">
        <v>66</v>
      </c>
      <c r="C1238" s="213">
        <v>112</v>
      </c>
      <c r="D1238" s="213">
        <v>0</v>
      </c>
    </row>
    <row r="1239" spans="1:4" s="101" customFormat="1" ht="15.0" customHeight="1" x14ac:dyDescent="0.15">
      <c r="A1239" s="108">
        <v>2240499</v>
      </c>
      <c r="B1239" s="111" t="s">
        <v>997</v>
      </c>
      <c r="C1239" s="213">
        <v>0</v>
      </c>
      <c r="D1239" s="213">
        <v>0</v>
      </c>
    </row>
    <row r="1240" spans="1:4" s="101" customFormat="1" ht="15.0" customHeight="1" x14ac:dyDescent="0.15">
      <c r="A1240" s="108">
        <v>22405</v>
      </c>
      <c r="B1240" s="109" t="s">
        <v>998</v>
      </c>
      <c r="C1240" s="213">
        <v>76</v>
      </c>
      <c r="D1240" s="213">
        <v>0</v>
      </c>
    </row>
    <row r="1241" spans="1:4" s="101" customFormat="1" ht="15.0" customHeight="1" x14ac:dyDescent="0.15">
      <c r="A1241" s="108">
        <v>2240501</v>
      </c>
      <c r="B1241" s="111" t="s">
        <v>57</v>
      </c>
      <c r="C1241" s="213">
        <v>0</v>
      </c>
      <c r="D1241" s="213">
        <v>0</v>
      </c>
    </row>
    <row r="1242" spans="1:4" s="101" customFormat="1" ht="15.0" customHeight="1" x14ac:dyDescent="0.15">
      <c r="A1242" s="108">
        <v>2240502</v>
      </c>
      <c r="B1242" s="111" t="s">
        <v>58</v>
      </c>
      <c r="C1242" s="213">
        <v>0</v>
      </c>
      <c r="D1242" s="213">
        <v>0</v>
      </c>
    </row>
    <row r="1243" spans="1:4" s="101" customFormat="1" ht="15.0" customHeight="1" x14ac:dyDescent="0.15">
      <c r="A1243" s="108">
        <v>2240503</v>
      </c>
      <c r="B1243" s="111" t="s">
        <v>59</v>
      </c>
      <c r="C1243" s="213">
        <v>0</v>
      </c>
      <c r="D1243" s="213">
        <v>0</v>
      </c>
    </row>
    <row r="1244" spans="1:4" s="101" customFormat="1" ht="15.0" customHeight="1" x14ac:dyDescent="0.15">
      <c r="A1244" s="108">
        <v>2240504</v>
      </c>
      <c r="B1244" s="111" t="s">
        <v>999</v>
      </c>
      <c r="C1244" s="213">
        <v>0</v>
      </c>
      <c r="D1244" s="213">
        <v>0</v>
      </c>
    </row>
    <row r="1245" spans="1:4" s="101" customFormat="1" ht="15.0" customHeight="1" x14ac:dyDescent="0.15">
      <c r="A1245" s="108">
        <v>2240505</v>
      </c>
      <c r="B1245" s="111" t="s">
        <v>1000</v>
      </c>
      <c r="C1245" s="213">
        <v>0</v>
      </c>
      <c r="D1245" s="213">
        <v>0</v>
      </c>
    </row>
    <row r="1246" spans="1:4" s="101" customFormat="1" ht="15.0" customHeight="1" x14ac:dyDescent="0.15">
      <c r="A1246" s="108">
        <v>2240506</v>
      </c>
      <c r="B1246" s="111" t="s">
        <v>1001</v>
      </c>
      <c r="C1246" s="213">
        <v>0</v>
      </c>
      <c r="D1246" s="213">
        <v>0</v>
      </c>
    </row>
    <row r="1247" spans="1:4" s="101" customFormat="1" ht="15.0" customHeight="1" x14ac:dyDescent="0.15">
      <c r="A1247" s="108">
        <v>2240507</v>
      </c>
      <c r="B1247" s="111" t="s">
        <v>1002</v>
      </c>
      <c r="C1247" s="213">
        <v>0</v>
      </c>
      <c r="D1247" s="213">
        <v>0</v>
      </c>
    </row>
    <row r="1248" spans="1:4" s="101" customFormat="1" ht="15.0" customHeight="1" x14ac:dyDescent="0.15">
      <c r="A1248" s="108">
        <v>2240508</v>
      </c>
      <c r="B1248" s="111" t="s">
        <v>1003</v>
      </c>
      <c r="C1248" s="213">
        <v>0</v>
      </c>
      <c r="D1248" s="213">
        <v>0</v>
      </c>
    </row>
    <row r="1249" spans="1:4" s="101" customFormat="1" ht="15.0" customHeight="1" x14ac:dyDescent="0.15">
      <c r="A1249" s="108">
        <v>2240509</v>
      </c>
      <c r="B1249" s="111" t="s">
        <v>1004</v>
      </c>
      <c r="C1249" s="213">
        <v>0</v>
      </c>
      <c r="D1249" s="213">
        <v>0</v>
      </c>
    </row>
    <row r="1250" spans="1:4" s="101" customFormat="1" ht="15.0" customHeight="1" x14ac:dyDescent="0.15">
      <c r="A1250" s="108">
        <v>2240510</v>
      </c>
      <c r="B1250" s="111" t="s">
        <v>1005</v>
      </c>
      <c r="C1250" s="213">
        <v>0</v>
      </c>
      <c r="D1250" s="213">
        <v>0</v>
      </c>
    </row>
    <row r="1251" spans="1:4" s="101" customFormat="1" ht="15.0" customHeight="1" x14ac:dyDescent="0.15">
      <c r="A1251" s="108">
        <v>2240550</v>
      </c>
      <c r="B1251" s="111" t="s">
        <v>1006</v>
      </c>
      <c r="C1251" s="213">
        <v>0</v>
      </c>
      <c r="D1251" s="213">
        <v>0</v>
      </c>
    </row>
    <row r="1252" spans="1:4" s="101" customFormat="1" ht="15.0" customHeight="1" x14ac:dyDescent="0.15">
      <c r="A1252" s="108">
        <v>2240599</v>
      </c>
      <c r="B1252" s="111" t="s">
        <v>1007</v>
      </c>
      <c r="C1252" s="213">
        <v>76</v>
      </c>
      <c r="D1252" s="213">
        <v>0</v>
      </c>
    </row>
    <row r="1253" spans="1:4" s="101" customFormat="1" ht="15.0" customHeight="1" x14ac:dyDescent="0.15">
      <c r="A1253" s="108">
        <v>22406</v>
      </c>
      <c r="B1253" s="109" t="s">
        <v>1008</v>
      </c>
      <c r="C1253" s="213">
        <v>305</v>
      </c>
      <c r="D1253" s="213">
        <v>0</v>
      </c>
    </row>
    <row r="1254" spans="1:4" s="101" customFormat="1" ht="15.0" customHeight="1" x14ac:dyDescent="0.15">
      <c r="A1254" s="108">
        <v>2240601</v>
      </c>
      <c r="B1254" s="111" t="s">
        <v>1009</v>
      </c>
      <c r="C1254" s="213">
        <v>68</v>
      </c>
      <c r="D1254" s="213">
        <v>0</v>
      </c>
    </row>
    <row r="1255" spans="1:4" s="101" customFormat="1" ht="15.0" customHeight="1" x14ac:dyDescent="0.15">
      <c r="A1255" s="108">
        <v>2240602</v>
      </c>
      <c r="B1255" s="111" t="s">
        <v>1010</v>
      </c>
      <c r="C1255" s="213">
        <v>237</v>
      </c>
      <c r="D1255" s="213">
        <v>0</v>
      </c>
    </row>
    <row r="1256" spans="1:4" s="101" customFormat="1" ht="15.0" customHeight="1" x14ac:dyDescent="0.15">
      <c r="A1256" s="108">
        <v>2240699</v>
      </c>
      <c r="B1256" s="111" t="s">
        <v>1011</v>
      </c>
      <c r="C1256" s="213">
        <v>0</v>
      </c>
      <c r="D1256" s="213">
        <v>0</v>
      </c>
    </row>
    <row r="1257" spans="1:4" s="101" customFormat="1" ht="15.0" customHeight="1" x14ac:dyDescent="0.15">
      <c r="A1257" s="108">
        <v>22407</v>
      </c>
      <c r="B1257" s="109" t="s">
        <v>1012</v>
      </c>
      <c r="C1257" s="213">
        <v>0</v>
      </c>
      <c r="D1257" s="213">
        <v>0</v>
      </c>
    </row>
    <row r="1258" spans="1:4" s="101" customFormat="1" ht="15.0" customHeight="1" x14ac:dyDescent="0.15">
      <c r="A1258" s="108">
        <v>2240701</v>
      </c>
      <c r="B1258" s="111" t="s">
        <v>1013</v>
      </c>
      <c r="C1258" s="213">
        <v>0</v>
      </c>
      <c r="D1258" s="213">
        <v>0</v>
      </c>
    </row>
    <row r="1259" spans="1:4" s="101" customFormat="1" ht="15.0" customHeight="1" x14ac:dyDescent="0.15">
      <c r="A1259" s="108">
        <v>2240702</v>
      </c>
      <c r="B1259" s="111" t="s">
        <v>1014</v>
      </c>
      <c r="C1259" s="213">
        <v>0</v>
      </c>
      <c r="D1259" s="213">
        <v>0</v>
      </c>
    </row>
    <row r="1260" spans="1:4" s="101" customFormat="1" ht="15.0" customHeight="1" x14ac:dyDescent="0.15">
      <c r="A1260" s="108">
        <v>2240703</v>
      </c>
      <c r="B1260" s="111" t="s">
        <v>1015</v>
      </c>
      <c r="C1260" s="213">
        <v>0</v>
      </c>
      <c r="D1260" s="213">
        <v>0</v>
      </c>
    </row>
    <row r="1261" spans="1:4" s="101" customFormat="1" ht="15.0" customHeight="1" x14ac:dyDescent="0.15">
      <c r="A1261" s="108">
        <v>2240704</v>
      </c>
      <c r="B1261" s="111" t="s">
        <v>1016</v>
      </c>
      <c r="C1261" s="213">
        <v>0</v>
      </c>
      <c r="D1261" s="213">
        <v>0</v>
      </c>
    </row>
    <row r="1262" spans="1:4" s="101" customFormat="1" ht="15.0" customHeight="1" x14ac:dyDescent="0.15">
      <c r="A1262" s="108">
        <v>2240799</v>
      </c>
      <c r="B1262" s="111" t="s">
        <v>1017</v>
      </c>
      <c r="C1262" s="213">
        <v>0</v>
      </c>
      <c r="D1262" s="213">
        <v>0</v>
      </c>
    </row>
    <row r="1263" spans="1:4" s="101" customFormat="1" ht="15.0" customHeight="1" x14ac:dyDescent="0.15">
      <c r="A1263" s="108">
        <v>22499</v>
      </c>
      <c r="B1263" s="109" t="s">
        <v>1018</v>
      </c>
      <c r="C1263" s="213">
        <v>0</v>
      </c>
      <c r="D1263" s="213">
        <v>0</v>
      </c>
    </row>
    <row r="1264" spans="1:4" s="101" customFormat="1" ht="15.0" customHeight="1" x14ac:dyDescent="0.15">
      <c r="A1264" s="108">
        <v>227</v>
      </c>
      <c r="B1264" s="109" t="s">
        <v>1019</v>
      </c>
      <c r="C1264" s="213">
        <v>9570</v>
      </c>
      <c r="D1264" s="213">
        <v>0</v>
      </c>
    </row>
    <row r="1265" spans="1:4" s="101" customFormat="1" ht="15.0" customHeight="1" x14ac:dyDescent="0.15">
      <c r="A1265" s="108">
        <v>229</v>
      </c>
      <c r="B1265" s="109" t="s">
        <v>1020</v>
      </c>
      <c r="C1265" s="213">
        <v>300</v>
      </c>
      <c r="D1265" s="213">
        <v>0</v>
      </c>
    </row>
    <row r="1266" spans="1:4" s="101" customFormat="1" ht="15.0" customHeight="1" x14ac:dyDescent="0.15">
      <c r="A1266" s="108">
        <v>22999</v>
      </c>
      <c r="B1266" s="109" t="s">
        <v>876</v>
      </c>
      <c r="C1266" s="213">
        <v>300</v>
      </c>
      <c r="D1266" s="213">
        <v>0</v>
      </c>
    </row>
    <row r="1267" spans="1:4" s="101" customFormat="1" ht="15.0" customHeight="1" x14ac:dyDescent="0.15">
      <c r="A1267" s="108">
        <v>2299901</v>
      </c>
      <c r="B1267" s="111" t="s">
        <v>1021</v>
      </c>
      <c r="C1267" s="213">
        <v>300</v>
      </c>
      <c r="D1267" s="213">
        <v>0</v>
      </c>
    </row>
    <row r="1268" spans="1:4" s="101" customFormat="1" ht="15.0" customHeight="1" x14ac:dyDescent="0.15">
      <c r="A1268" s="108">
        <v>232</v>
      </c>
      <c r="B1268" s="109" t="s">
        <v>1022</v>
      </c>
      <c r="C1268" s="213">
        <v>55124</v>
      </c>
      <c r="D1268" s="213">
        <v>0</v>
      </c>
    </row>
    <row r="1269" spans="1:4" s="101" customFormat="1" ht="15.0" customHeight="1" x14ac:dyDescent="0.15">
      <c r="A1269" s="108">
        <v>23203</v>
      </c>
      <c r="B1269" s="109" t="s">
        <v>1023</v>
      </c>
      <c r="C1269" s="213">
        <v>55124</v>
      </c>
      <c r="D1269" s="213">
        <v>0</v>
      </c>
    </row>
    <row r="1270" spans="1:4" s="101" customFormat="1" ht="15.0" customHeight="1" x14ac:dyDescent="0.15">
      <c r="A1270" s="108">
        <v>2320301</v>
      </c>
      <c r="B1270" s="111" t="s">
        <v>1024</v>
      </c>
      <c r="C1270" s="213">
        <v>25481</v>
      </c>
      <c r="D1270" s="213">
        <v>0</v>
      </c>
    </row>
    <row r="1271" spans="1:4" s="101" customFormat="1" ht="15.0" customHeight="1" x14ac:dyDescent="0.15">
      <c r="A1271" s="108">
        <v>2320302</v>
      </c>
      <c r="B1271" s="111" t="s">
        <v>1025</v>
      </c>
      <c r="C1271" s="213">
        <v>1082</v>
      </c>
      <c r="D1271" s="213">
        <v>0</v>
      </c>
    </row>
    <row r="1272" spans="1:4" s="102" customFormat="1" ht="15.0" customHeight="1" x14ac:dyDescent="0.15">
      <c r="A1272" s="108">
        <v>2320303</v>
      </c>
      <c r="B1272" s="111" t="s">
        <v>1026</v>
      </c>
      <c r="C1272" s="213">
        <v>200</v>
      </c>
      <c r="D1272" s="213">
        <v>0</v>
      </c>
    </row>
    <row r="1273" spans="1:4" s="101" customFormat="1" ht="15.0" customHeight="1" x14ac:dyDescent="0.15">
      <c r="A1273" s="108">
        <v>2320304</v>
      </c>
      <c r="B1273" s="111" t="s">
        <v>1027</v>
      </c>
      <c r="C1273" s="213">
        <v>28361</v>
      </c>
      <c r="D1273" s="213">
        <v>0</v>
      </c>
    </row>
    <row r="1274" spans="1:4" s="101" customFormat="1" ht="15.0" customHeight="1" x14ac:dyDescent="0.15">
      <c r="A1274" s="108">
        <v>233</v>
      </c>
      <c r="B1274" s="109" t="s">
        <v>1028</v>
      </c>
      <c r="C1274" s="213">
        <v>0</v>
      </c>
      <c r="D1274" s="213">
        <v>0</v>
      </c>
    </row>
    <row r="1275" spans="1:4" s="101" customFormat="1" ht="15.0" customHeight="1" x14ac:dyDescent="0.15">
      <c r="A1275" s="114">
        <v>23303</v>
      </c>
      <c r="B1275" s="109" t="s">
        <v>1029</v>
      </c>
      <c r="C1275" s="213">
        <v>0</v>
      </c>
      <c r="D1275" s="213">
        <v>0</v>
      </c>
    </row>
    <row r="1276" spans="1:4" s="101" customFormat="1" ht="15.0" customHeight="1" x14ac:dyDescent="0.15">
      <c r="A1276" s="115"/>
      <c r="B1276" s="116" t="s">
        <v>1030</v>
      </c>
      <c r="C1276" s="214">
        <v>915909</v>
      </c>
      <c r="D1276" s="214">
        <v>27076</v>
      </c>
    </row>
    <row r="1277" spans="1:4" s="101" customFormat="1" ht="15.0" customHeight="1" x14ac:dyDescent="0.15">
      <c r="A1277" s="215"/>
      <c r="B1277" s="134" t="s">
        <v>1031</v>
      </c>
      <c r="C1277" s="214">
        <v>3100</v>
      </c>
      <c r="D1277" s="216"/>
    </row>
    <row r="1278" spans="1:8" s="101" customFormat="1" ht="15.0" customHeight="1" x14ac:dyDescent="0.15">
      <c r="A1278" s="215"/>
      <c r="B1278" s="134" t="s">
        <v>1032</v>
      </c>
      <c r="C1278" s="214">
        <v>29321</v>
      </c>
      <c r="D1278" s="216"/>
      <c r="H1278" s="118"/>
    </row>
    <row r="1279" spans="1:4" s="101" customFormat="1" ht="15.0" customHeight="1" x14ac:dyDescent="0.15">
      <c r="A1279" s="215"/>
      <c r="B1279" s="192" t="s">
        <v>1033</v>
      </c>
      <c r="C1279" s="213">
        <v>29321</v>
      </c>
      <c r="D1279" s="216"/>
    </row>
    <row r="1280" spans="1:4" s="101" customFormat="1" ht="15.0" customHeight="1" x14ac:dyDescent="0.15">
      <c r="A1280" s="215"/>
      <c r="B1280" s="192" t="s">
        <v>1034</v>
      </c>
      <c r="C1280" s="213"/>
      <c r="D1280" s="216"/>
    </row>
    <row r="1281" spans="1:4" s="101" customFormat="1" ht="15.0" customHeight="1" x14ac:dyDescent="0.15">
      <c r="A1281" s="215"/>
      <c r="B1281" s="134" t="s">
        <v>1035</v>
      </c>
      <c r="C1281" s="214">
        <v>0</v>
      </c>
      <c r="D1281" s="216"/>
    </row>
    <row r="1282" spans="1:4" s="101" customFormat="1" ht="15.0" customHeight="1" x14ac:dyDescent="0.15">
      <c r="A1282" s="215"/>
      <c r="B1282" s="192" t="s">
        <v>1036</v>
      </c>
      <c r="C1282" s="213"/>
      <c r="D1282" s="216"/>
    </row>
    <row r="1283" spans="1:4" s="101" customFormat="1" ht="15.0" customHeight="1" x14ac:dyDescent="0.15">
      <c r="A1283" s="215"/>
      <c r="B1283" s="192" t="s">
        <v>1037</v>
      </c>
      <c r="C1283" s="213"/>
      <c r="D1283" s="216"/>
    </row>
    <row r="1284" spans="1:4" s="101" customFormat="1" ht="15.0" customHeight="1" x14ac:dyDescent="0.15">
      <c r="A1284" s="215"/>
      <c r="B1284" s="195" t="s">
        <v>1038</v>
      </c>
      <c r="C1284" s="214">
        <v>84617</v>
      </c>
      <c r="D1284" s="216"/>
    </row>
    <row r="1285" spans="1:4" s="102" customFormat="1" ht="15.0" customHeight="1" x14ac:dyDescent="0.15">
      <c r="A1285" s="215"/>
      <c r="B1285" s="195" t="s">
        <v>1039</v>
      </c>
      <c r="C1285" s="214"/>
      <c r="D1285" s="216"/>
    </row>
    <row r="1286" spans="1:4" s="101" customFormat="1" ht="15.0" customHeight="1" x14ac:dyDescent="0.15">
      <c r="A1286" s="215"/>
      <c r="B1286" s="195" t="s">
        <v>1040</v>
      </c>
      <c r="C1286" s="214"/>
      <c r="D1286" s="216"/>
    </row>
    <row r="1287" spans="1:4" s="101" customFormat="1" ht="15.0" customHeight="1" x14ac:dyDescent="0.15">
      <c r="A1287" s="215"/>
      <c r="B1287" s="196" t="s">
        <v>1041</v>
      </c>
      <c r="C1287" s="214"/>
      <c r="D1287" s="216"/>
    </row>
    <row r="1288" spans="1:4" s="101" customFormat="1" ht="15.0" customHeight="1" x14ac:dyDescent="0.15">
      <c r="A1288" s="215"/>
      <c r="B1288" s="136" t="s">
        <v>1042</v>
      </c>
      <c r="C1288" s="214">
        <v>1032947</v>
      </c>
      <c r="D1288" s="216"/>
    </row>
    <row r="1289" spans="1:4" s="101" customFormat="1" ht="15.0" customHeight="1" x14ac:dyDescent="0.15">
      <c r="A1289" s="176"/>
      <c r="B1289" s="83"/>
      <c r="C1289" s="184"/>
      <c r="D1289" s="103"/>
    </row>
    <row r="1290" spans="1:4" s="101" customFormat="1" ht="15.0" customHeight="1" x14ac:dyDescent="0.15">
      <c r="A1290" s="83"/>
      <c r="B1290" s="83"/>
      <c r="C1290" s="184"/>
      <c r="D1290" s="103"/>
    </row>
    <row r="1291" spans="1:4" s="101" customFormat="1" ht="15.0" customHeight="1" x14ac:dyDescent="0.15">
      <c r="A1291" s="83"/>
      <c r="B1291" s="83"/>
      <c r="C1291" s="184"/>
      <c r="D1291" s="103"/>
    </row>
    <row r="1292" spans="1:4" s="101" customFormat="1" ht="15.0" customHeight="1" x14ac:dyDescent="0.15">
      <c r="A1292" s="83"/>
      <c r="B1292" s="83"/>
      <c r="C1292" s="184"/>
      <c r="D1292" s="103"/>
    </row>
    <row r="1293" spans="1:4" s="101" customFormat="1" ht="15.0" customHeight="1" x14ac:dyDescent="0.15">
      <c r="A1293" s="83"/>
      <c r="B1293" s="83"/>
      <c r="C1293" s="184"/>
      <c r="D1293" s="103"/>
    </row>
    <row r="1294" spans="1:4" s="101" customFormat="1" ht="15.0" customHeight="1" x14ac:dyDescent="0.15">
      <c r="A1294" s="83"/>
      <c r="B1294" s="83"/>
      <c r="C1294" s="184"/>
      <c r="D1294" s="103"/>
    </row>
    <row r="1295" spans="1:4" s="101" customFormat="1" ht="15.0" customHeight="1" x14ac:dyDescent="0.15">
      <c r="A1295" s="83"/>
      <c r="B1295" s="83"/>
      <c r="C1295" s="184"/>
      <c r="D1295" s="103"/>
    </row>
    <row r="1296" spans="1:4" s="101" customFormat="1" ht="15.0" customHeight="1" x14ac:dyDescent="0.15">
      <c r="A1296" s="83"/>
      <c r="B1296" s="83"/>
      <c r="C1296" s="184"/>
      <c r="D1296" s="103"/>
    </row>
    <row r="1297" spans="1:4" s="101" customFormat="1" ht="15.0" customHeight="1" x14ac:dyDescent="0.15">
      <c r="A1297" s="83"/>
      <c r="B1297" s="83"/>
      <c r="C1297" s="184"/>
      <c r="D1297" s="103"/>
    </row>
    <row r="1298" spans="1:4" s="101" customFormat="1" ht="15.0" customHeight="1" x14ac:dyDescent="0.15">
      <c r="A1298" s="83"/>
      <c r="B1298" s="83"/>
      <c r="C1298" s="184"/>
      <c r="D1298" s="103"/>
    </row>
    <row r="1299" spans="1:4" s="101" customFormat="1" ht="15.0" customHeight="1" x14ac:dyDescent="0.15">
      <c r="A1299" s="83"/>
      <c r="B1299" s="83"/>
      <c r="C1299" s="184"/>
      <c r="D1299" s="103"/>
    </row>
    <row r="1300" spans="1:4" s="101" customFormat="1" ht="15.0" customHeight="1" x14ac:dyDescent="0.15">
      <c r="A1300" s="83"/>
      <c r="B1300" s="83"/>
      <c r="C1300" s="184"/>
      <c r="D1300" s="103"/>
    </row>
    <row r="1301" spans="1:4" s="102" customFormat="1" ht="15.0" customHeight="1" x14ac:dyDescent="0.15">
      <c r="A1301" s="83"/>
      <c r="B1301" s="83"/>
      <c r="C1301" s="184"/>
      <c r="D1301" s="103"/>
    </row>
    <row r="1302" spans="1:4" s="102" customFormat="1" ht="15.0" customHeight="1" x14ac:dyDescent="0.15">
      <c r="A1302" s="83"/>
      <c r="B1302" s="83"/>
      <c r="C1302" s="184"/>
      <c r="D1302" s="103"/>
    </row>
    <row r="1303" spans="1:4" s="101" customFormat="1" ht="15.0" customHeight="1" x14ac:dyDescent="0.15">
      <c r="A1303" s="83"/>
      <c r="B1303" s="83"/>
      <c r="C1303" s="184"/>
      <c r="D1303" s="103"/>
    </row>
    <row r="1304" spans="1:4" s="101" customFormat="1" ht="15.0" customHeight="1" x14ac:dyDescent="0.15">
      <c r="A1304" s="83"/>
      <c r="B1304" s="83"/>
      <c r="C1304" s="184"/>
      <c r="D1304" s="103"/>
    </row>
    <row r="1305" spans="1:4" s="101" customFormat="1" ht="15.0" customHeight="1" x14ac:dyDescent="0.15">
      <c r="A1305" s="83"/>
      <c r="B1305" s="83"/>
      <c r="C1305" s="184"/>
      <c r="D1305" s="103"/>
    </row>
    <row r="1306" spans="1:4" s="101" customFormat="1" ht="15.0" customHeight="1" x14ac:dyDescent="0.15">
      <c r="A1306" s="83"/>
      <c r="B1306" s="83"/>
      <c r="C1306" s="184"/>
      <c r="D1306" s="103"/>
    </row>
    <row r="1307" spans="1:4" s="101" customFormat="1" ht="15.0" customHeight="1" x14ac:dyDescent="0.15">
      <c r="A1307" s="83"/>
      <c r="B1307" s="83"/>
      <c r="C1307" s="184"/>
      <c r="D1307" s="103"/>
    </row>
    <row r="1308" spans="1:4" s="101" customFormat="1" ht="15.0" customHeight="1" x14ac:dyDescent="0.15">
      <c r="A1308" s="83"/>
      <c r="B1308" s="83"/>
      <c r="C1308" s="184"/>
      <c r="D1308" s="103"/>
    </row>
    <row r="1309" spans="1:4" s="101" customFormat="1" ht="15.0" customHeight="1" x14ac:dyDescent="0.15">
      <c r="A1309" s="83"/>
      <c r="B1309" s="83"/>
      <c r="C1309" s="184"/>
      <c r="D1309" s="103"/>
    </row>
    <row r="1310" spans="1:4" s="101" customFormat="1" ht="15.0" customHeight="1" x14ac:dyDescent="0.15">
      <c r="A1310" s="83"/>
      <c r="B1310" s="83"/>
      <c r="C1310" s="184"/>
      <c r="D1310" s="103"/>
    </row>
    <row r="1311" spans="1:4" s="101" customFormat="1" ht="15.0" customHeight="1" x14ac:dyDescent="0.15">
      <c r="A1311" s="83"/>
      <c r="B1311" s="83"/>
      <c r="C1311" s="184"/>
      <c r="D1311" s="103"/>
    </row>
    <row r="1312" spans="1:4" s="101" customFormat="1" ht="15.0" customHeight="1" x14ac:dyDescent="0.15">
      <c r="A1312" s="83"/>
      <c r="B1312" s="83"/>
      <c r="C1312" s="184"/>
      <c r="D1312" s="103"/>
    </row>
    <row r="1313" spans="1:4" s="101" customFormat="1" ht="15.0" customHeight="1" x14ac:dyDescent="0.15">
      <c r="A1313" s="83"/>
      <c r="B1313" s="83"/>
      <c r="C1313" s="184"/>
      <c r="D1313" s="103"/>
    </row>
    <row r="1314" spans="1:4" s="101" customFormat="1" ht="15.0" customHeight="1" x14ac:dyDescent="0.15">
      <c r="A1314" s="83"/>
      <c r="B1314" s="83"/>
      <c r="C1314" s="184"/>
      <c r="D1314" s="103"/>
    </row>
    <row r="1315" spans="1:4" s="101" customFormat="1" ht="15.0" customHeight="1" x14ac:dyDescent="0.15">
      <c r="A1315" s="83"/>
      <c r="B1315" s="83"/>
      <c r="C1315" s="184"/>
      <c r="D1315" s="103"/>
    </row>
    <row r="1316" spans="1:4" s="101" customFormat="1" ht="15.0" customHeight="1" x14ac:dyDescent="0.15">
      <c r="A1316" s="83"/>
      <c r="B1316" s="83"/>
      <c r="C1316" s="184"/>
      <c r="D1316" s="103"/>
    </row>
    <row r="1317" spans="1:4" s="101" customFormat="1" ht="15.0" customHeight="1" x14ac:dyDescent="0.15">
      <c r="A1317" s="83"/>
      <c r="B1317" s="83"/>
      <c r="C1317" s="184"/>
      <c r="D1317" s="103"/>
    </row>
    <row r="1318" spans="1:4" s="102" customFormat="1" ht="15.0" customHeight="1" x14ac:dyDescent="0.15">
      <c r="A1318" s="83"/>
      <c r="B1318" s="83"/>
      <c r="C1318" s="184"/>
      <c r="D1318" s="103"/>
    </row>
    <row r="1319" spans="1:4" s="102" customFormat="1" ht="15.0" customHeight="1" x14ac:dyDescent="0.15">
      <c r="A1319" s="83"/>
      <c r="B1319" s="83"/>
      <c r="C1319" s="184"/>
      <c r="D1319" s="103"/>
    </row>
    <row r="1320" spans="1:4" s="101" customFormat="1" ht="15.0" customHeight="1" x14ac:dyDescent="0.15">
      <c r="A1320" s="83"/>
      <c r="B1320" s="83"/>
      <c r="C1320" s="184"/>
      <c r="D1320" s="103"/>
    </row>
    <row r="1321" spans="1:4" s="101" customFormat="1" ht="15.0" customHeight="1" x14ac:dyDescent="0.15">
      <c r="A1321" s="83"/>
      <c r="B1321" s="83"/>
      <c r="C1321" s="184"/>
      <c r="D1321" s="103"/>
    </row>
    <row r="1322" spans="1:4" s="101" customFormat="1" ht="15.0" customHeight="1" x14ac:dyDescent="0.15">
      <c r="A1322" s="83"/>
      <c r="B1322" s="83"/>
      <c r="C1322" s="184"/>
      <c r="D1322" s="103"/>
    </row>
    <row r="1323" spans="1:4" s="101" customFormat="1" ht="15.0" customHeight="1" x14ac:dyDescent="0.15">
      <c r="A1323" s="83"/>
      <c r="B1323" s="83"/>
      <c r="C1323" s="184"/>
      <c r="D1323" s="103"/>
    </row>
    <row r="1324" spans="1:4" s="101" customFormat="1" ht="15.0" customHeight="1" x14ac:dyDescent="0.15">
      <c r="A1324" s="83"/>
      <c r="B1324" s="83"/>
      <c r="C1324" s="184"/>
      <c r="D1324" s="103"/>
    </row>
    <row r="1325" spans="1:4" s="101" customFormat="1" ht="15.0" customHeight="1" x14ac:dyDescent="0.15">
      <c r="A1325" s="83"/>
      <c r="B1325" s="83"/>
      <c r="C1325" s="184"/>
      <c r="D1325" s="103"/>
    </row>
    <row r="1326" spans="1:4" s="101" customFormat="1" ht="15.0" customHeight="1" x14ac:dyDescent="0.15">
      <c r="A1326" s="83"/>
      <c r="B1326" s="83"/>
      <c r="C1326" s="184"/>
      <c r="D1326" s="103"/>
    </row>
    <row r="1327" spans="1:4" s="101" customFormat="1" ht="15.0" customHeight="1" x14ac:dyDescent="0.15">
      <c r="A1327" s="83"/>
      <c r="B1327" s="83"/>
      <c r="C1327" s="184"/>
      <c r="D1327" s="103"/>
    </row>
    <row r="1328" spans="1:4" s="101" customFormat="1" ht="15.0" customHeight="1" x14ac:dyDescent="0.15">
      <c r="A1328" s="83"/>
      <c r="B1328" s="83"/>
      <c r="C1328" s="184"/>
      <c r="D1328" s="103"/>
    </row>
    <row r="1329" spans="1:4" s="101" customFormat="1" ht="15.0" customHeight="1" x14ac:dyDescent="0.15">
      <c r="A1329" s="83"/>
      <c r="B1329" s="83"/>
      <c r="C1329" s="184"/>
      <c r="D1329" s="103"/>
    </row>
    <row r="1330" spans="1:4" s="101" customFormat="1" ht="15.0" customHeight="1" x14ac:dyDescent="0.15">
      <c r="A1330" s="83"/>
      <c r="B1330" s="83"/>
      <c r="C1330" s="184"/>
      <c r="D1330" s="103"/>
    </row>
    <row r="1331" spans="1:4" s="101" customFormat="1" ht="15.0" customHeight="1" x14ac:dyDescent="0.15">
      <c r="A1331" s="83"/>
      <c r="B1331" s="83"/>
      <c r="C1331" s="184"/>
      <c r="D1331" s="103"/>
    </row>
    <row r="1332" spans="1:4" s="101" customFormat="1" ht="15.0" customHeight="1" x14ac:dyDescent="0.15">
      <c r="A1332" s="83"/>
      <c r="B1332" s="83"/>
      <c r="C1332" s="184"/>
      <c r="D1332" s="103"/>
    </row>
    <row r="1333" spans="1:4" s="101" customFormat="1" ht="15.0" customHeight="1" x14ac:dyDescent="0.15">
      <c r="A1333" s="83"/>
      <c r="B1333" s="83"/>
      <c r="C1333" s="184"/>
      <c r="D1333" s="103"/>
    </row>
    <row r="1334" spans="1:4" s="102" customFormat="1" ht="15.0" customHeight="1" x14ac:dyDescent="0.15">
      <c r="A1334" s="83"/>
      <c r="B1334" s="83"/>
      <c r="C1334" s="184"/>
      <c r="D1334" s="103"/>
    </row>
    <row r="1335" spans="1:4" s="101" customFormat="1" ht="15.0" customHeight="1" x14ac:dyDescent="0.15">
      <c r="A1335" s="83"/>
      <c r="B1335" s="83"/>
      <c r="C1335" s="184"/>
      <c r="D1335" s="103"/>
    </row>
    <row r="1336" spans="1:4" s="101" customFormat="1" ht="15.0" customHeight="1" x14ac:dyDescent="0.15">
      <c r="A1336" s="83"/>
      <c r="B1336" s="83"/>
      <c r="C1336" s="184"/>
      <c r="D1336" s="103"/>
    </row>
    <row r="1337" spans="1:4" s="101" customFormat="1" ht="15.0" customHeight="1" x14ac:dyDescent="0.15">
      <c r="A1337" s="83"/>
      <c r="B1337" s="83"/>
      <c r="C1337" s="184"/>
      <c r="D1337" s="103"/>
    </row>
    <row r="1338" spans="1:4" s="101" customFormat="1" ht="15.0" customHeight="1" x14ac:dyDescent="0.15">
      <c r="A1338" s="83"/>
      <c r="B1338" s="83"/>
      <c r="C1338" s="184"/>
      <c r="D1338" s="103"/>
    </row>
    <row r="1339" spans="1:4" s="101" customFormat="1" ht="15.0" customHeight="1" x14ac:dyDescent="0.15">
      <c r="A1339" s="83"/>
      <c r="B1339" s="83"/>
      <c r="C1339" s="184"/>
      <c r="D1339" s="103"/>
    </row>
    <row r="1340" spans="1:4" s="101" customFormat="1" ht="15.0" customHeight="1" x14ac:dyDescent="0.15">
      <c r="A1340" s="83"/>
      <c r="B1340" s="83"/>
      <c r="C1340" s="184"/>
      <c r="D1340" s="103"/>
    </row>
    <row r="1341" spans="1:4" s="101" customFormat="1" ht="15.0" customHeight="1" x14ac:dyDescent="0.15">
      <c r="A1341" s="83"/>
      <c r="B1341" s="83"/>
      <c r="C1341" s="184"/>
      <c r="D1341" s="103"/>
    </row>
    <row r="1342" spans="1:4" s="101" customFormat="1" ht="15.0" customHeight="1" x14ac:dyDescent="0.15">
      <c r="A1342" s="83"/>
      <c r="B1342" s="83"/>
      <c r="C1342" s="184"/>
      <c r="D1342" s="103"/>
    </row>
    <row r="1343" spans="1:4" s="101" customFormat="1" ht="15.0" customHeight="1" x14ac:dyDescent="0.15">
      <c r="A1343" s="83"/>
      <c r="B1343" s="83"/>
      <c r="C1343" s="184"/>
      <c r="D1343" s="103"/>
    </row>
    <row r="1344" spans="1:4" s="101" customFormat="1" ht="15.0" customHeight="1" x14ac:dyDescent="0.15">
      <c r="A1344" s="83"/>
      <c r="B1344" s="83"/>
      <c r="C1344" s="184"/>
      <c r="D1344" s="103"/>
    </row>
    <row r="1345" spans="1:4" s="101" customFormat="1" ht="15.0" customHeight="1" x14ac:dyDescent="0.15">
      <c r="A1345" s="83"/>
      <c r="B1345" s="83"/>
      <c r="C1345" s="184"/>
      <c r="D1345" s="103"/>
    </row>
    <row r="1346" spans="1:4" s="101" customFormat="1" ht="15.0" customHeight="1" x14ac:dyDescent="0.15">
      <c r="A1346" s="83"/>
      <c r="B1346" s="83"/>
      <c r="C1346" s="184"/>
      <c r="D1346" s="103"/>
    </row>
    <row r="1347" spans="1:4" s="101" customFormat="1" ht="15.0" customHeight="1" x14ac:dyDescent="0.15">
      <c r="A1347" s="83"/>
      <c r="B1347" s="83"/>
      <c r="C1347" s="184"/>
      <c r="D1347" s="103"/>
    </row>
    <row r="1348" spans="1:4" s="101" customFormat="1" ht="15.0" customHeight="1" x14ac:dyDescent="0.15">
      <c r="A1348" s="83"/>
      <c r="B1348" s="83"/>
      <c r="C1348" s="184"/>
      <c r="D1348" s="103"/>
    </row>
    <row r="1349" spans="1:4" s="101" customFormat="1" ht="15.0" customHeight="1" x14ac:dyDescent="0.15">
      <c r="A1349" s="83"/>
      <c r="B1349" s="83"/>
      <c r="C1349" s="184"/>
      <c r="D1349" s="103"/>
    </row>
    <row r="1350" spans="1:4" s="101" customFormat="1" ht="15.0" customHeight="1" x14ac:dyDescent="0.15">
      <c r="A1350" s="83"/>
      <c r="B1350" s="83"/>
      <c r="C1350" s="184"/>
      <c r="D1350" s="103"/>
    </row>
    <row r="1351" spans="1:4" s="101" customFormat="1" ht="15.0" customHeight="1" x14ac:dyDescent="0.15">
      <c r="A1351" s="83"/>
      <c r="B1351" s="83"/>
      <c r="C1351" s="184"/>
      <c r="D1351" s="103"/>
    </row>
    <row r="1352" spans="1:4" s="101" customFormat="1" ht="15.0" customHeight="1" x14ac:dyDescent="0.15">
      <c r="A1352" s="83"/>
      <c r="B1352" s="83"/>
      <c r="C1352" s="184"/>
      <c r="D1352" s="103"/>
    </row>
    <row r="1353" spans="1:4" s="101" customFormat="1" ht="15.0" customHeight="1" x14ac:dyDescent="0.15">
      <c r="A1353" s="83"/>
      <c r="B1353" s="83"/>
      <c r="C1353" s="184"/>
      <c r="D1353" s="103"/>
    </row>
    <row r="1354" spans="1:4" s="101" customFormat="1" ht="15.0" customHeight="1" x14ac:dyDescent="0.15">
      <c r="A1354" s="83"/>
      <c r="B1354" s="83"/>
      <c r="C1354" s="184"/>
      <c r="D1354" s="103"/>
    </row>
    <row r="1355" spans="1:4" s="101" customFormat="1" ht="15.0" customHeight="1" x14ac:dyDescent="0.15">
      <c r="A1355" s="83"/>
      <c r="B1355" s="83"/>
      <c r="C1355" s="184"/>
      <c r="D1355" s="103"/>
    </row>
    <row r="1356" spans="1:4" s="101" customFormat="1" ht="15.0" customHeight="1" x14ac:dyDescent="0.15">
      <c r="A1356" s="83"/>
      <c r="B1356" s="83"/>
      <c r="C1356" s="184"/>
      <c r="D1356" s="103"/>
    </row>
    <row r="1357" spans="1:4" s="101" customFormat="1" ht="15.0" customHeight="1" x14ac:dyDescent="0.15">
      <c r="A1357" s="83"/>
      <c r="B1357" s="83"/>
      <c r="C1357" s="184"/>
      <c r="D1357" s="103"/>
    </row>
    <row r="1358" spans="1:4" s="101" customFormat="1" ht="15.0" customHeight="1" x14ac:dyDescent="0.15">
      <c r="A1358" s="83"/>
      <c r="B1358" s="83"/>
      <c r="C1358" s="184"/>
      <c r="D1358" s="103"/>
    </row>
    <row r="1359" spans="1:4" s="101" customFormat="1" ht="15.0" customHeight="1" x14ac:dyDescent="0.15">
      <c r="A1359" s="83"/>
      <c r="B1359" s="83"/>
      <c r="C1359" s="184"/>
      <c r="D1359" s="103"/>
    </row>
    <row r="1360" spans="1:4" s="101" customFormat="1" ht="15.0" customHeight="1" x14ac:dyDescent="0.15">
      <c r="A1360" s="83"/>
      <c r="B1360" s="83"/>
      <c r="C1360" s="184"/>
      <c r="D1360" s="103"/>
    </row>
    <row r="1361" spans="1:4" s="101" customFormat="1" ht="15.0" customHeight="1" x14ac:dyDescent="0.15">
      <c r="A1361" s="83"/>
      <c r="B1361" s="83"/>
      <c r="C1361" s="184"/>
      <c r="D1361" s="103"/>
    </row>
    <row r="1362" spans="1:4" s="101" customFormat="1" ht="15.0" customHeight="1" x14ac:dyDescent="0.15">
      <c r="A1362" s="83"/>
      <c r="B1362" s="83"/>
      <c r="C1362" s="184"/>
      <c r="D1362" s="103"/>
    </row>
    <row r="1363" spans="1:4" s="101" customFormat="1" ht="15.0" customHeight="1" x14ac:dyDescent="0.15">
      <c r="A1363" s="83"/>
      <c r="B1363" s="83"/>
      <c r="C1363" s="184"/>
      <c r="D1363" s="103"/>
    </row>
    <row r="1364" spans="1:4" s="101" customFormat="1" ht="15.0" customHeight="1" x14ac:dyDescent="0.15">
      <c r="A1364" s="83"/>
      <c r="B1364" s="83"/>
      <c r="C1364" s="184"/>
      <c r="D1364" s="103"/>
    </row>
    <row r="1365" spans="1:4" s="101" customFormat="1" ht="15.0" customHeight="1" x14ac:dyDescent="0.15">
      <c r="A1365" s="83"/>
      <c r="B1365" s="83"/>
      <c r="C1365" s="184"/>
      <c r="D1365" s="103"/>
    </row>
    <row r="1366" spans="1:4" s="101" customFormat="1" ht="15.0" customHeight="1" x14ac:dyDescent="0.15">
      <c r="A1366" s="83"/>
      <c r="B1366" s="83"/>
      <c r="C1366" s="184"/>
      <c r="D1366" s="103"/>
    </row>
    <row r="1367" spans="1:4" s="101" customFormat="1" ht="15.0" customHeight="1" x14ac:dyDescent="0.15">
      <c r="A1367" s="83"/>
      <c r="B1367" s="83"/>
      <c r="C1367" s="184"/>
      <c r="D1367" s="103"/>
    </row>
    <row r="1368" spans="1:4" s="101" customFormat="1" ht="15.0" customHeight="1" x14ac:dyDescent="0.15">
      <c r="A1368" s="83"/>
      <c r="B1368" s="83"/>
      <c r="C1368" s="184"/>
      <c r="D1368" s="103"/>
    </row>
    <row r="1369" spans="1:4" s="101" customFormat="1" ht="15.0" customHeight="1" x14ac:dyDescent="0.15">
      <c r="A1369" s="83"/>
      <c r="B1369" s="83"/>
      <c r="C1369" s="184"/>
      <c r="D1369" s="103"/>
    </row>
    <row r="1370" spans="1:4" s="101" customFormat="1" ht="15.0" customHeight="1" x14ac:dyDescent="0.15">
      <c r="A1370" s="83"/>
      <c r="B1370" s="83"/>
      <c r="C1370" s="184"/>
      <c r="D1370" s="103"/>
    </row>
    <row r="1371" spans="1:4" s="101" customFormat="1" ht="15.0" customHeight="1" x14ac:dyDescent="0.15">
      <c r="A1371" s="83"/>
      <c r="B1371" s="83"/>
      <c r="C1371" s="184"/>
      <c r="D1371" s="103"/>
    </row>
    <row r="1372" spans="1:4" s="101" customFormat="1" ht="15.0" customHeight="1" x14ac:dyDescent="0.15">
      <c r="A1372" s="83"/>
      <c r="B1372" s="83"/>
      <c r="C1372" s="184"/>
      <c r="D1372" s="103"/>
    </row>
    <row r="1373" spans="1:4" s="101" customFormat="1" ht="15.0" customHeight="1" x14ac:dyDescent="0.15">
      <c r="A1373" s="83"/>
      <c r="B1373" s="83"/>
      <c r="C1373" s="184"/>
      <c r="D1373" s="103"/>
    </row>
    <row r="1374" spans="1:4" s="101" customFormat="1" ht="15.0" customHeight="1" x14ac:dyDescent="0.15">
      <c r="A1374" s="83"/>
      <c r="B1374" s="83"/>
      <c r="C1374" s="184"/>
      <c r="D1374" s="103"/>
    </row>
    <row r="1375" spans="1:4" s="101" customFormat="1" ht="15.0" customHeight="1" x14ac:dyDescent="0.15">
      <c r="A1375" s="83"/>
      <c r="B1375" s="83"/>
      <c r="C1375" s="184"/>
      <c r="D1375" s="103"/>
    </row>
    <row r="1376" spans="1:4" s="101" customFormat="1" ht="15.0" customHeight="1" x14ac:dyDescent="0.15">
      <c r="A1376" s="83"/>
      <c r="B1376" s="83"/>
      <c r="C1376" s="184"/>
      <c r="D1376" s="103"/>
    </row>
    <row r="1377" spans="1:4" s="80" customFormat="1" ht="15.75" customHeight="1" x14ac:dyDescent="0.15">
      <c r="A1377" s="83"/>
      <c r="B1377" s="83"/>
      <c r="C1377" s="184"/>
      <c r="D1377" s="103"/>
    </row>
    <row r="1378" spans="1:4" s="80" customFormat="1" ht="15.75" customHeight="1" x14ac:dyDescent="0.15">
      <c r="A1378" s="83"/>
      <c r="B1378" s="83"/>
      <c r="C1378" s="184"/>
      <c r="D1378" s="103"/>
    </row>
    <row r="1379" spans="1:4" s="80" customFormat="1" ht="15.75" customHeight="1" x14ac:dyDescent="0.15">
      <c r="A1379" s="83"/>
      <c r="B1379" s="83"/>
      <c r="C1379" s="184"/>
      <c r="D1379" s="103"/>
    </row>
    <row r="1380" spans="1:4" s="80" customFormat="1" ht="15.75" customHeight="1" x14ac:dyDescent="0.15">
      <c r="A1380" s="83"/>
      <c r="B1380" s="83"/>
      <c r="C1380" s="184"/>
      <c r="D1380" s="103"/>
    </row>
    <row r="1381" spans="1:4" s="80" customFormat="1" ht="15.75" customHeight="1" x14ac:dyDescent="0.15">
      <c r="A1381" s="83"/>
      <c r="B1381" s="83"/>
      <c r="C1381" s="184"/>
      <c r="D1381" s="103"/>
    </row>
    <row r="1382" spans="1:4" s="80" customFormat="1" ht="15.75" customHeight="1" x14ac:dyDescent="0.15">
      <c r="A1382" s="83"/>
      <c r="B1382" s="83"/>
      <c r="C1382" s="184"/>
      <c r="D1382" s="103"/>
    </row>
    <row r="1383" spans="1:4" s="80" customFormat="1" ht="15.75" customHeight="1" x14ac:dyDescent="0.15">
      <c r="A1383" s="83"/>
      <c r="B1383" s="83"/>
      <c r="C1383" s="184"/>
      <c r="D1383" s="103"/>
    </row>
    <row r="1384" spans="1:4" s="80" customFormat="1" ht="15.75" customHeight="1" x14ac:dyDescent="0.15">
      <c r="A1384" s="83"/>
      <c r="B1384" s="83"/>
      <c r="C1384" s="184"/>
      <c r="D1384" s="103"/>
    </row>
    <row r="1385" spans="1:4" s="80" customFormat="1" ht="15.75" customHeight="1" x14ac:dyDescent="0.15">
      <c r="A1385" s="83"/>
      <c r="B1385" s="83"/>
      <c r="C1385" s="184"/>
      <c r="D1385" s="103"/>
    </row>
    <row r="1386" spans="1:4" s="80" customFormat="1" ht="15.75" customHeight="1" x14ac:dyDescent="0.15">
      <c r="A1386" s="83"/>
      <c r="B1386" s="83"/>
      <c r="C1386" s="184"/>
      <c r="D1386" s="103"/>
    </row>
    <row r="1387" spans="1:4" s="80" customFormat="1" ht="15.75" customHeight="1" x14ac:dyDescent="0.15">
      <c r="A1387" s="83"/>
      <c r="B1387" s="83"/>
      <c r="C1387" s="184"/>
      <c r="D1387" s="103"/>
    </row>
    <row r="1388" spans="1:4" s="80" customFormat="1" ht="15.75" customHeight="1" x14ac:dyDescent="0.15">
      <c r="A1388" s="83"/>
      <c r="B1388" s="83"/>
      <c r="C1388" s="184"/>
      <c r="D1388" s="103"/>
    </row>
    <row r="1389" spans="1:4" s="80" customFormat="1" ht="15.75" customHeight="1" x14ac:dyDescent="0.15">
      <c r="A1389" s="83"/>
      <c r="B1389" s="83"/>
      <c r="C1389" s="184"/>
      <c r="D1389" s="103"/>
    </row>
  </sheetData>
  <autoFilter ref="A4:D1288"/>
  <mergeCells count="4">
    <mergeCell ref="A1:D1"/>
    <mergeCell ref="A3:A4"/>
    <mergeCell ref="B3:B4"/>
    <mergeCell ref="C3:C4"/>
  </mergeCells>
  <phoneticPr fontId="0" type="noConversion"/>
  <pageMargins left="0.6999125161508876" right="0.6999125161508876" top="0.7499062639521802" bottom="0.7499062639521802" header="0.2999625102741512" footer="0.2999625102741512"/>
  <pageSetup paperSize="9"/>
  <extLst>
    <ext uri="{2D9387EB-5337-4D45-933B-B4D357D02E09}">
      <gutter val="0.0" pos="0"/>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9"/>
  <sheetViews>
    <sheetView zoomScaleNormal="100" topLeftCell="A1" workbookViewId="0">
      <selection activeCell="H7" activeCellId="0" sqref="H7"/>
    </sheetView>
  </sheetViews>
  <sheetFormatPr defaultRowHeight="32.25" customHeight="1" defaultColWidth="9.000137329101562" x14ac:dyDescent="0.15"/>
  <cols>
    <col min="1" max="1" width="43.0" customWidth="1" style="2"/>
    <col min="2" max="2" width="21.5" customWidth="1" style="2"/>
    <col min="3" max="16384" width="9.0" style="2"/>
  </cols>
  <sheetData>
    <row r="1" spans="1:5" ht="32.249508" customHeight="1" x14ac:dyDescent="0.15">
      <c r="A1" s="432" t="s">
        <v>1227</v>
      </c>
      <c r="B1" s="432"/>
      <c r="C1" s="432"/>
      <c r="D1" s="432"/>
      <c r="E1" s="432"/>
    </row>
    <row r="2" spans="1:5" ht="32.249508" customHeight="1" x14ac:dyDescent="0.15">
      <c r="E2" s="282" t="s">
        <v>1044</v>
      </c>
    </row>
    <row r="3" spans="1:5" ht="32.249508" customHeight="1" x14ac:dyDescent="0.15">
      <c r="A3" s="259" t="s">
        <v>52</v>
      </c>
      <c r="B3" s="259" t="s">
        <v>3</v>
      </c>
      <c r="C3" s="348" t="s">
        <v>1228</v>
      </c>
      <c r="D3" s="348" t="s">
        <v>1229</v>
      </c>
      <c r="E3" s="348" t="s">
        <v>1230</v>
      </c>
    </row>
    <row r="4" spans="1:5" ht="32.249508" customHeight="1" x14ac:dyDescent="0.15">
      <c r="A4" s="274" t="s">
        <v>1121</v>
      </c>
      <c r="B4" s="275">
        <v>109385</v>
      </c>
      <c r="C4" s="275">
        <v>43314</v>
      </c>
      <c r="D4" s="275">
        <v>43671</v>
      </c>
      <c r="E4" s="275">
        <v>22400</v>
      </c>
    </row>
    <row r="5" spans="1:5" ht="32.249508" customHeight="1" x14ac:dyDescent="0.15">
      <c r="A5" s="276" t="s">
        <v>1231</v>
      </c>
      <c r="B5" s="275">
        <v>12739</v>
      </c>
      <c r="C5" s="275">
        <v>1152</v>
      </c>
      <c r="D5" s="275">
        <v>2504</v>
      </c>
      <c r="E5" s="275">
        <v>9083</v>
      </c>
    </row>
    <row r="6" spans="1:5" ht="32.249508" customHeight="1" x14ac:dyDescent="0.15">
      <c r="A6" s="277" t="s">
        <v>1232</v>
      </c>
      <c r="B6" s="278">
        <v>6058</v>
      </c>
      <c r="C6" s="278">
        <v>23</v>
      </c>
      <c r="D6" s="278">
        <v>1862</v>
      </c>
      <c r="E6" s="278">
        <v>4173</v>
      </c>
    </row>
    <row r="7" spans="1:5" ht="32.249508" customHeight="1" x14ac:dyDescent="0.15">
      <c r="A7" s="277" t="s">
        <v>1233</v>
      </c>
      <c r="B7" s="279">
        <v>171</v>
      </c>
      <c r="C7" s="278">
        <v>3</v>
      </c>
      <c r="D7" s="278">
        <v>157</v>
      </c>
      <c r="E7" s="278">
        <v>11</v>
      </c>
    </row>
    <row r="8" spans="1:5" ht="32.249508" customHeight="1" x14ac:dyDescent="0.15">
      <c r="A8" s="277" t="s">
        <v>1234</v>
      </c>
      <c r="B8" s="278">
        <v>3865</v>
      </c>
      <c r="C8" s="278">
        <v>3970</v>
      </c>
      <c r="D8" s="278">
        <v>1040</v>
      </c>
      <c r="E8" s="278">
        <v>-1145</v>
      </c>
    </row>
    <row r="9" spans="1:5" ht="32.249508" customHeight="1" x14ac:dyDescent="0.15">
      <c r="A9" s="277" t="s">
        <v>1235</v>
      </c>
      <c r="B9" s="279">
        <v>473</v>
      </c>
      <c r="C9" s="278">
        <v>184</v>
      </c>
      <c r="D9" s="278">
        <v>97</v>
      </c>
      <c r="E9" s="278">
        <v>192</v>
      </c>
    </row>
    <row r="10" spans="1:5" ht="32.249508" customHeight="1" x14ac:dyDescent="0.15">
      <c r="A10" s="277" t="s">
        <v>1236</v>
      </c>
      <c r="B10" s="278">
        <v>-5327</v>
      </c>
      <c r="C10" s="278">
        <v>-5355</v>
      </c>
      <c r="D10" s="278">
        <v>-638</v>
      </c>
      <c r="E10" s="278">
        <v>666</v>
      </c>
    </row>
    <row r="11" spans="1:5" ht="32.249508" customHeight="1" x14ac:dyDescent="0.15">
      <c r="A11" s="277" t="s">
        <v>1237</v>
      </c>
      <c r="B11" s="278">
        <v>7499</v>
      </c>
      <c r="C11" s="278">
        <v>2327</v>
      </c>
      <c r="D11" s="278">
        <v>-14</v>
      </c>
      <c r="E11" s="278">
        <v>5186</v>
      </c>
    </row>
    <row r="12" spans="1:5" ht="32.249508" customHeight="1" x14ac:dyDescent="0.15">
      <c r="A12" s="276" t="s">
        <v>1238</v>
      </c>
      <c r="B12" s="275">
        <v>96646</v>
      </c>
      <c r="C12" s="275">
        <v>42962</v>
      </c>
      <c r="D12" s="275">
        <v>40367</v>
      </c>
      <c r="E12" s="275">
        <v>13317</v>
      </c>
    </row>
    <row r="13" spans="1:5" ht="32.249508" customHeight="1" x14ac:dyDescent="0.15">
      <c r="A13" s="280" t="s">
        <v>1239</v>
      </c>
      <c r="B13" s="278">
        <v>58890</v>
      </c>
      <c r="C13" s="278">
        <v>15480</v>
      </c>
      <c r="D13" s="278">
        <v>27563</v>
      </c>
      <c r="E13" s="278">
        <v>15847</v>
      </c>
    </row>
    <row r="14" spans="1:5" ht="32.249508" customHeight="1" x14ac:dyDescent="0.15">
      <c r="A14" s="281" t="s">
        <v>1240</v>
      </c>
      <c r="B14" s="278">
        <v>8545</v>
      </c>
      <c r="C14" s="278">
        <v>2324</v>
      </c>
      <c r="D14" s="278">
        <v>4285</v>
      </c>
      <c r="E14" s="278">
        <v>1936</v>
      </c>
    </row>
    <row r="15" spans="1:5" ht="32.249508" customHeight="1" x14ac:dyDescent="0.15">
      <c r="A15" s="280" t="s">
        <v>1241</v>
      </c>
      <c r="B15" s="278">
        <v>5799</v>
      </c>
      <c r="C15" s="278">
        <v>3800</v>
      </c>
      <c r="D15" s="278"/>
      <c r="E15" s="278">
        <v>1999</v>
      </c>
    </row>
    <row r="16" spans="1:5" ht="32.249508" customHeight="1" x14ac:dyDescent="0.15">
      <c r="A16" s="280" t="s">
        <v>1242</v>
      </c>
      <c r="B16" s="278">
        <v>8192</v>
      </c>
      <c r="C16" s="278">
        <v>3000</v>
      </c>
      <c r="D16" s="278">
        <v>3570</v>
      </c>
      <c r="E16" s="278">
        <v>1622</v>
      </c>
    </row>
    <row r="17" spans="1:5" ht="32.249508" customHeight="1" x14ac:dyDescent="0.15">
      <c r="A17" s="280" t="s">
        <v>1243</v>
      </c>
      <c r="B17" s="279">
        <v>-358</v>
      </c>
      <c r="C17" s="278">
        <v>11758</v>
      </c>
      <c r="D17" s="278">
        <v>4049</v>
      </c>
      <c r="E17" s="278">
        <v>-16165</v>
      </c>
    </row>
    <row r="18" spans="1:5" ht="32.249508" customHeight="1" x14ac:dyDescent="0.15">
      <c r="A18" s="280" t="s">
        <v>1244</v>
      </c>
      <c r="B18" s="278">
        <v>11178</v>
      </c>
      <c r="C18" s="278">
        <v>3100</v>
      </c>
      <c r="D18" s="278"/>
      <c r="E18" s="278">
        <v>8078</v>
      </c>
    </row>
    <row r="19" spans="1:5" ht="32.249508" customHeight="1" x14ac:dyDescent="0.15">
      <c r="A19" s="280" t="s">
        <v>1245</v>
      </c>
      <c r="B19" s="278">
        <v>4400</v>
      </c>
      <c r="C19" s="278">
        <v>3500</v>
      </c>
      <c r="D19" s="278">
        <v>900</v>
      </c>
      <c r="E19" s="278"/>
    </row>
  </sheetData>
  <mergeCells count="1">
    <mergeCell ref="A1:E1"/>
  </mergeCells>
  <phoneticPr fontId="0" type="noConversion"/>
  <pageMargins left="0.6999125161508876" right="0.6999125161508876" top="0.7499062639521802" bottom="0.7499062639521802" header="0.2999625102741512" footer="0.2999625102741512"/>
  <pageSetup paperSize="9"/>
  <extLst>
    <ext uri="{2D9387EB-5337-4D45-933B-B4D357D02E09}">
      <gutter val="0.0" pos="0"/>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7"/>
  <sheetViews>
    <sheetView zoomScaleNormal="100" topLeftCell="A1" workbookViewId="0">
      <selection activeCell="A4" activeCellId="0" sqref="A4:B6"/>
    </sheetView>
  </sheetViews>
  <sheetFormatPr defaultRowHeight="23.25" customHeight="1" defaultColWidth="9.000137329101562" x14ac:dyDescent="0.15"/>
  <cols>
    <col min="1" max="1" width="41.125" customWidth="1" style="3"/>
    <col min="2" max="2" width="26.75" customWidth="1" style="3"/>
    <col min="3" max="16384" width="9.0" style="3"/>
  </cols>
  <sheetData>
    <row r="1" spans="1:2" ht="23.25" customHeight="1" x14ac:dyDescent="0.15">
      <c r="A1" s="439" t="s">
        <v>1494</v>
      </c>
      <c r="B1" s="439"/>
    </row>
    <row r="2" spans="1:2" ht="23.25" customHeight="1" x14ac:dyDescent="0.15">
      <c r="A2" s="262"/>
      <c r="B2" s="267" t="s">
        <v>1044</v>
      </c>
    </row>
    <row r="3" spans="1:2" ht="23.25" customHeight="1" x14ac:dyDescent="0.15">
      <c r="A3" s="268" t="s">
        <v>52</v>
      </c>
      <c r="B3" s="268" t="s">
        <v>3</v>
      </c>
    </row>
    <row r="4" spans="1:2" ht="23.25" customHeight="1" x14ac:dyDescent="0.15">
      <c r="A4" s="263" t="s">
        <v>1495</v>
      </c>
      <c r="B4" s="265">
        <v>1444</v>
      </c>
    </row>
    <row r="5" spans="1:2" ht="23.25" customHeight="1" x14ac:dyDescent="0.15">
      <c r="A5" s="269" t="s">
        <v>1496</v>
      </c>
      <c r="B5" s="265">
        <v>360</v>
      </c>
    </row>
    <row r="6" spans="1:2" ht="23.25" customHeight="1" x14ac:dyDescent="0.15">
      <c r="A6" s="269" t="s">
        <v>1497</v>
      </c>
      <c r="B6" s="264">
        <v>84</v>
      </c>
    </row>
    <row r="7" spans="1:2" ht="23.25" customHeight="1" x14ac:dyDescent="0.15">
      <c r="A7" s="266" t="s">
        <v>1498</v>
      </c>
      <c r="B7" s="265">
        <f>SUM(B4:B6)</f>
        <v>1888</v>
      </c>
    </row>
  </sheetData>
  <mergeCells count="1">
    <mergeCell ref="A1:B1"/>
  </mergeCells>
  <phoneticPr fontId="0" type="noConversion"/>
  <pageMargins left="0.6999125161508876" right="0.6999125161508876" top="0.7499062639521802" bottom="0.7499062639521802" header="0.2999625102741512" footer="0.2999625102741512"/>
  <pageSetup paperSize="9"/>
  <extLst>
    <ext uri="{2D9387EB-5337-4D45-933B-B4D357D02E09}">
      <gutter val="0.0" pos="0"/>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7"/>
  <sheetViews>
    <sheetView zoomScaleNormal="100" topLeftCell="A1" workbookViewId="0">
      <selection activeCell="A1" activeCellId="0" sqref="A1:B1"/>
    </sheetView>
  </sheetViews>
  <sheetFormatPr defaultRowHeight="27.75" customHeight="1" defaultColWidth="9.000137329101562" x14ac:dyDescent="0.15"/>
  <cols>
    <col min="1" max="1" width="47.5" customWidth="1" style="82"/>
    <col min="2" max="2" width="22.625" customWidth="1" style="83"/>
    <col min="3" max="3" width="9.0" style="83"/>
    <col min="4" max="4" width="9.375" customWidth="1" style="83"/>
    <col min="5" max="5" width="10.5" customWidth="1" style="83"/>
    <col min="6" max="254" width="9.0" style="83"/>
    <col min="255" max="255" width="24.625" customWidth="1" style="83"/>
    <col min="256" max="256" width="10.0" customWidth="1" style="83"/>
    <col min="257" max="257" width="38.75" customWidth="1" style="83"/>
    <col min="258" max="258" width="9.75" customWidth="1" style="83"/>
    <col min="259" max="259" width="9.0" style="83"/>
    <col min="260" max="260" width="9.375" customWidth="1" style="83"/>
    <col min="261" max="261" width="10.5" customWidth="1" style="83"/>
    <col min="262" max="510" width="9.0" style="83"/>
    <col min="511" max="511" width="24.625" customWidth="1" style="83"/>
    <col min="512" max="512" width="10.0" customWidth="1" style="83"/>
    <col min="513" max="513" width="38.75" customWidth="1" style="83"/>
    <col min="514" max="514" width="9.75" customWidth="1" style="83"/>
    <col min="515" max="515" width="9.0" style="83"/>
    <col min="516" max="516" width="9.375" customWidth="1" style="83"/>
    <col min="517" max="517" width="10.5" customWidth="1" style="83"/>
    <col min="518" max="766" width="9.0" style="83"/>
    <col min="767" max="767" width="24.625" customWidth="1" style="83"/>
    <col min="768" max="768" width="10.0" customWidth="1" style="83"/>
    <col min="769" max="769" width="38.75" customWidth="1" style="83"/>
    <col min="770" max="770" width="9.75" customWidth="1" style="83"/>
    <col min="771" max="771" width="9.0" style="83"/>
    <col min="772" max="772" width="9.375" customWidth="1" style="83"/>
    <col min="773" max="773" width="10.5" customWidth="1" style="83"/>
    <col min="774" max="1022" width="9.0" style="83"/>
    <col min="1023" max="1023" width="24.625" customWidth="1" style="83"/>
    <col min="1024" max="1024" width="10.0" customWidth="1" style="83"/>
    <col min="1025" max="1025" width="38.75" customWidth="1" style="83"/>
    <col min="1026" max="1026" width="9.75" customWidth="1" style="83"/>
    <col min="1027" max="1027" width="9.0" style="83"/>
    <col min="1028" max="1028" width="9.375" customWidth="1" style="83"/>
    <col min="1029" max="1029" width="10.5" customWidth="1" style="83"/>
    <col min="1030" max="1278" width="9.0" style="83"/>
    <col min="1279" max="1279" width="24.625" customWidth="1" style="83"/>
    <col min="1280" max="1280" width="10.0" customWidth="1" style="83"/>
    <col min="1281" max="1281" width="38.75" customWidth="1" style="83"/>
    <col min="1282" max="1282" width="9.75" customWidth="1" style="83"/>
    <col min="1283" max="1283" width="9.0" style="83"/>
    <col min="1284" max="1284" width="9.375" customWidth="1" style="83"/>
    <col min="1285" max="1285" width="10.5" customWidth="1" style="83"/>
    <col min="1286" max="1534" width="9.0" style="83"/>
    <col min="1535" max="1535" width="24.625" customWidth="1" style="83"/>
    <col min="1536" max="1536" width="10.0" customWidth="1" style="83"/>
    <col min="1537" max="1537" width="38.75" customWidth="1" style="83"/>
    <col min="1538" max="1538" width="9.75" customWidth="1" style="83"/>
    <col min="1539" max="1539" width="9.0" style="83"/>
    <col min="1540" max="1540" width="9.375" customWidth="1" style="83"/>
    <col min="1541" max="1541" width="10.5" customWidth="1" style="83"/>
    <col min="1542" max="1790" width="9.0" style="83"/>
    <col min="1791" max="1791" width="24.625" customWidth="1" style="83"/>
    <col min="1792" max="1792" width="10.0" customWidth="1" style="83"/>
    <col min="1793" max="1793" width="38.75" customWidth="1" style="83"/>
    <col min="1794" max="1794" width="9.75" customWidth="1" style="83"/>
    <col min="1795" max="1795" width="9.0" style="83"/>
    <col min="1796" max="1796" width="9.375" customWidth="1" style="83"/>
    <col min="1797" max="1797" width="10.5" customWidth="1" style="83"/>
    <col min="1798" max="2046" width="9.0" style="83"/>
    <col min="2047" max="2047" width="24.625" customWidth="1" style="83"/>
    <col min="2048" max="2048" width="10.0" customWidth="1" style="83"/>
    <col min="2049" max="2049" width="38.75" customWidth="1" style="83"/>
    <col min="2050" max="2050" width="9.75" customWidth="1" style="83"/>
    <col min="2051" max="2051" width="9.0" style="83"/>
    <col min="2052" max="2052" width="9.375" customWidth="1" style="83"/>
    <col min="2053" max="2053" width="10.5" customWidth="1" style="83"/>
    <col min="2054" max="2302" width="9.0" style="83"/>
    <col min="2303" max="2303" width="24.625" customWidth="1" style="83"/>
    <col min="2304" max="2304" width="10.0" customWidth="1" style="83"/>
    <col min="2305" max="2305" width="38.75" customWidth="1" style="83"/>
    <col min="2306" max="2306" width="9.75" customWidth="1" style="83"/>
    <col min="2307" max="2307" width="9.0" style="83"/>
    <col min="2308" max="2308" width="9.375" customWidth="1" style="83"/>
    <col min="2309" max="2309" width="10.5" customWidth="1" style="83"/>
    <col min="2310" max="2558" width="9.0" style="83"/>
    <col min="2559" max="2559" width="24.625" customWidth="1" style="83"/>
    <col min="2560" max="2560" width="10.0" customWidth="1" style="83"/>
    <col min="2561" max="2561" width="38.75" customWidth="1" style="83"/>
    <col min="2562" max="2562" width="9.75" customWidth="1" style="83"/>
    <col min="2563" max="2563" width="9.0" style="83"/>
    <col min="2564" max="2564" width="9.375" customWidth="1" style="83"/>
    <col min="2565" max="2565" width="10.5" customWidth="1" style="83"/>
    <col min="2566" max="2814" width="9.0" style="83"/>
    <col min="2815" max="2815" width="24.625" customWidth="1" style="83"/>
    <col min="2816" max="2816" width="10.0" customWidth="1" style="83"/>
    <col min="2817" max="2817" width="38.75" customWidth="1" style="83"/>
    <col min="2818" max="2818" width="9.75" customWidth="1" style="83"/>
    <col min="2819" max="2819" width="9.0" style="83"/>
    <col min="2820" max="2820" width="9.375" customWidth="1" style="83"/>
    <col min="2821" max="2821" width="10.5" customWidth="1" style="83"/>
    <col min="2822" max="3070" width="9.0" style="83"/>
    <col min="3071" max="3071" width="24.625" customWidth="1" style="83"/>
    <col min="3072" max="3072" width="10.0" customWidth="1" style="83"/>
    <col min="3073" max="3073" width="38.75" customWidth="1" style="83"/>
    <col min="3074" max="3074" width="9.75" customWidth="1" style="83"/>
    <col min="3075" max="3075" width="9.0" style="83"/>
    <col min="3076" max="3076" width="9.375" customWidth="1" style="83"/>
    <col min="3077" max="3077" width="10.5" customWidth="1" style="83"/>
    <col min="3078" max="3326" width="9.0" style="83"/>
    <col min="3327" max="3327" width="24.625" customWidth="1" style="83"/>
    <col min="3328" max="3328" width="10.0" customWidth="1" style="83"/>
    <col min="3329" max="3329" width="38.75" customWidth="1" style="83"/>
    <col min="3330" max="3330" width="9.75" customWidth="1" style="83"/>
    <col min="3331" max="3331" width="9.0" style="83"/>
    <col min="3332" max="3332" width="9.375" customWidth="1" style="83"/>
    <col min="3333" max="3333" width="10.5" customWidth="1" style="83"/>
    <col min="3334" max="3582" width="9.0" style="83"/>
    <col min="3583" max="3583" width="24.625" customWidth="1" style="83"/>
    <col min="3584" max="3584" width="10.0" customWidth="1" style="83"/>
    <col min="3585" max="3585" width="38.75" customWidth="1" style="83"/>
    <col min="3586" max="3586" width="9.75" customWidth="1" style="83"/>
    <col min="3587" max="3587" width="9.0" style="83"/>
    <col min="3588" max="3588" width="9.375" customWidth="1" style="83"/>
    <col min="3589" max="3589" width="10.5" customWidth="1" style="83"/>
    <col min="3590" max="3838" width="9.0" style="83"/>
    <col min="3839" max="3839" width="24.625" customWidth="1" style="83"/>
    <col min="3840" max="3840" width="10.0" customWidth="1" style="83"/>
    <col min="3841" max="3841" width="38.75" customWidth="1" style="83"/>
    <col min="3842" max="3842" width="9.75" customWidth="1" style="83"/>
    <col min="3843" max="3843" width="9.0" style="83"/>
    <col min="3844" max="3844" width="9.375" customWidth="1" style="83"/>
    <col min="3845" max="3845" width="10.5" customWidth="1" style="83"/>
    <col min="3846" max="4094" width="9.0" style="83"/>
    <col min="4095" max="4095" width="24.625" customWidth="1" style="83"/>
    <col min="4096" max="4096" width="10.0" customWidth="1" style="83"/>
    <col min="4097" max="4097" width="38.75" customWidth="1" style="83"/>
    <col min="4098" max="4098" width="9.75" customWidth="1" style="83"/>
    <col min="4099" max="4099" width="9.0" style="83"/>
    <col min="4100" max="4100" width="9.375" customWidth="1" style="83"/>
    <col min="4101" max="4101" width="10.5" customWidth="1" style="83"/>
    <col min="4102" max="4350" width="9.0" style="83"/>
    <col min="4351" max="4351" width="24.625" customWidth="1" style="83"/>
    <col min="4352" max="4352" width="10.0" customWidth="1" style="83"/>
    <col min="4353" max="4353" width="38.75" customWidth="1" style="83"/>
    <col min="4354" max="4354" width="9.75" customWidth="1" style="83"/>
    <col min="4355" max="4355" width="9.0" style="83"/>
    <col min="4356" max="4356" width="9.375" customWidth="1" style="83"/>
    <col min="4357" max="4357" width="10.5" customWidth="1" style="83"/>
    <col min="4358" max="4606" width="9.0" style="83"/>
    <col min="4607" max="4607" width="24.625" customWidth="1" style="83"/>
    <col min="4608" max="4608" width="10.0" customWidth="1" style="83"/>
    <col min="4609" max="4609" width="38.75" customWidth="1" style="83"/>
    <col min="4610" max="4610" width="9.75" customWidth="1" style="83"/>
    <col min="4611" max="4611" width="9.0" style="83"/>
    <col min="4612" max="4612" width="9.375" customWidth="1" style="83"/>
    <col min="4613" max="4613" width="10.5" customWidth="1" style="83"/>
    <col min="4614" max="4862" width="9.0" style="83"/>
    <col min="4863" max="4863" width="24.625" customWidth="1" style="83"/>
    <col min="4864" max="4864" width="10.0" customWidth="1" style="83"/>
    <col min="4865" max="4865" width="38.75" customWidth="1" style="83"/>
    <col min="4866" max="4866" width="9.75" customWidth="1" style="83"/>
    <col min="4867" max="4867" width="9.0" style="83"/>
    <col min="4868" max="4868" width="9.375" customWidth="1" style="83"/>
    <col min="4869" max="4869" width="10.5" customWidth="1" style="83"/>
    <col min="4870" max="5118" width="9.0" style="83"/>
    <col min="5119" max="5119" width="24.625" customWidth="1" style="83"/>
    <col min="5120" max="5120" width="10.0" customWidth="1" style="83"/>
    <col min="5121" max="5121" width="38.75" customWidth="1" style="83"/>
    <col min="5122" max="5122" width="9.75" customWidth="1" style="83"/>
    <col min="5123" max="5123" width="9.0" style="83"/>
    <col min="5124" max="5124" width="9.375" customWidth="1" style="83"/>
    <col min="5125" max="5125" width="10.5" customWidth="1" style="83"/>
    <col min="5126" max="5374" width="9.0" style="83"/>
    <col min="5375" max="5375" width="24.625" customWidth="1" style="83"/>
    <col min="5376" max="5376" width="10.0" customWidth="1" style="83"/>
    <col min="5377" max="5377" width="38.75" customWidth="1" style="83"/>
    <col min="5378" max="5378" width="9.75" customWidth="1" style="83"/>
    <col min="5379" max="5379" width="9.0" style="83"/>
    <col min="5380" max="5380" width="9.375" customWidth="1" style="83"/>
    <col min="5381" max="5381" width="10.5" customWidth="1" style="83"/>
    <col min="5382" max="5630" width="9.0" style="83"/>
    <col min="5631" max="5631" width="24.625" customWidth="1" style="83"/>
    <col min="5632" max="5632" width="10.0" customWidth="1" style="83"/>
    <col min="5633" max="5633" width="38.75" customWidth="1" style="83"/>
    <col min="5634" max="5634" width="9.75" customWidth="1" style="83"/>
    <col min="5635" max="5635" width="9.0" style="83"/>
    <col min="5636" max="5636" width="9.375" customWidth="1" style="83"/>
    <col min="5637" max="5637" width="10.5" customWidth="1" style="83"/>
    <col min="5638" max="5886" width="9.0" style="83"/>
    <col min="5887" max="5887" width="24.625" customWidth="1" style="83"/>
    <col min="5888" max="5888" width="10.0" customWidth="1" style="83"/>
    <col min="5889" max="5889" width="38.75" customWidth="1" style="83"/>
    <col min="5890" max="5890" width="9.75" customWidth="1" style="83"/>
    <col min="5891" max="5891" width="9.0" style="83"/>
    <col min="5892" max="5892" width="9.375" customWidth="1" style="83"/>
    <col min="5893" max="5893" width="10.5" customWidth="1" style="83"/>
    <col min="5894" max="6142" width="9.0" style="83"/>
    <col min="6143" max="6143" width="24.625" customWidth="1" style="83"/>
    <col min="6144" max="6144" width="10.0" customWidth="1" style="83"/>
    <col min="6145" max="6145" width="38.75" customWidth="1" style="83"/>
    <col min="6146" max="6146" width="9.75" customWidth="1" style="83"/>
    <col min="6147" max="6147" width="9.0" style="83"/>
    <col min="6148" max="6148" width="9.375" customWidth="1" style="83"/>
    <col min="6149" max="6149" width="10.5" customWidth="1" style="83"/>
    <col min="6150" max="6398" width="9.0" style="83"/>
    <col min="6399" max="6399" width="24.625" customWidth="1" style="83"/>
    <col min="6400" max="6400" width="10.0" customWidth="1" style="83"/>
    <col min="6401" max="6401" width="38.75" customWidth="1" style="83"/>
    <col min="6402" max="6402" width="9.75" customWidth="1" style="83"/>
    <col min="6403" max="6403" width="9.0" style="83"/>
    <col min="6404" max="6404" width="9.375" customWidth="1" style="83"/>
    <col min="6405" max="6405" width="10.5" customWidth="1" style="83"/>
    <col min="6406" max="6654" width="9.0" style="83"/>
    <col min="6655" max="6655" width="24.625" customWidth="1" style="83"/>
    <col min="6656" max="6656" width="10.0" customWidth="1" style="83"/>
    <col min="6657" max="6657" width="38.75" customWidth="1" style="83"/>
    <col min="6658" max="6658" width="9.75" customWidth="1" style="83"/>
    <col min="6659" max="6659" width="9.0" style="83"/>
    <col min="6660" max="6660" width="9.375" customWidth="1" style="83"/>
    <col min="6661" max="6661" width="10.5" customWidth="1" style="83"/>
    <col min="6662" max="6910" width="9.0" style="83"/>
    <col min="6911" max="6911" width="24.625" customWidth="1" style="83"/>
    <col min="6912" max="6912" width="10.0" customWidth="1" style="83"/>
    <col min="6913" max="6913" width="38.75" customWidth="1" style="83"/>
    <col min="6914" max="6914" width="9.75" customWidth="1" style="83"/>
    <col min="6915" max="6915" width="9.0" style="83"/>
    <col min="6916" max="6916" width="9.375" customWidth="1" style="83"/>
    <col min="6917" max="6917" width="10.5" customWidth="1" style="83"/>
    <col min="6918" max="7166" width="9.0" style="83"/>
    <col min="7167" max="7167" width="24.625" customWidth="1" style="83"/>
    <col min="7168" max="7168" width="10.0" customWidth="1" style="83"/>
    <col min="7169" max="7169" width="38.75" customWidth="1" style="83"/>
    <col min="7170" max="7170" width="9.75" customWidth="1" style="83"/>
    <col min="7171" max="7171" width="9.0" style="83"/>
    <col min="7172" max="7172" width="9.375" customWidth="1" style="83"/>
    <col min="7173" max="7173" width="10.5" customWidth="1" style="83"/>
    <col min="7174" max="7422" width="9.0" style="83"/>
    <col min="7423" max="7423" width="24.625" customWidth="1" style="83"/>
    <col min="7424" max="7424" width="10.0" customWidth="1" style="83"/>
    <col min="7425" max="7425" width="38.75" customWidth="1" style="83"/>
    <col min="7426" max="7426" width="9.75" customWidth="1" style="83"/>
    <col min="7427" max="7427" width="9.0" style="83"/>
    <col min="7428" max="7428" width="9.375" customWidth="1" style="83"/>
    <col min="7429" max="7429" width="10.5" customWidth="1" style="83"/>
    <col min="7430" max="7678" width="9.0" style="83"/>
    <col min="7679" max="7679" width="24.625" customWidth="1" style="83"/>
    <col min="7680" max="7680" width="10.0" customWidth="1" style="83"/>
    <col min="7681" max="7681" width="38.75" customWidth="1" style="83"/>
    <col min="7682" max="7682" width="9.75" customWidth="1" style="83"/>
    <col min="7683" max="7683" width="9.0" style="83"/>
    <col min="7684" max="7684" width="9.375" customWidth="1" style="83"/>
    <col min="7685" max="7685" width="10.5" customWidth="1" style="83"/>
    <col min="7686" max="7934" width="9.0" style="83"/>
    <col min="7935" max="7935" width="24.625" customWidth="1" style="83"/>
    <col min="7936" max="7936" width="10.0" customWidth="1" style="83"/>
    <col min="7937" max="7937" width="38.75" customWidth="1" style="83"/>
    <col min="7938" max="7938" width="9.75" customWidth="1" style="83"/>
    <col min="7939" max="7939" width="9.0" style="83"/>
    <col min="7940" max="7940" width="9.375" customWidth="1" style="83"/>
    <col min="7941" max="7941" width="10.5" customWidth="1" style="83"/>
    <col min="7942" max="8190" width="9.0" style="83"/>
    <col min="8191" max="8191" width="24.625" customWidth="1" style="83"/>
    <col min="8192" max="8192" width="10.0" customWidth="1" style="83"/>
    <col min="8193" max="8193" width="38.75" customWidth="1" style="83"/>
    <col min="8194" max="8194" width="9.75" customWidth="1" style="83"/>
    <col min="8195" max="8195" width="9.0" style="83"/>
    <col min="8196" max="8196" width="9.375" customWidth="1" style="83"/>
    <col min="8197" max="8197" width="10.5" customWidth="1" style="83"/>
    <col min="8198" max="8446" width="9.0" style="83"/>
    <col min="8447" max="8447" width="24.625" customWidth="1" style="83"/>
    <col min="8448" max="8448" width="10.0" customWidth="1" style="83"/>
    <col min="8449" max="8449" width="38.75" customWidth="1" style="83"/>
    <col min="8450" max="8450" width="9.75" customWidth="1" style="83"/>
    <col min="8451" max="8451" width="9.0" style="83"/>
    <col min="8452" max="8452" width="9.375" customWidth="1" style="83"/>
    <col min="8453" max="8453" width="10.5" customWidth="1" style="83"/>
    <col min="8454" max="8702" width="9.0" style="83"/>
    <col min="8703" max="8703" width="24.625" customWidth="1" style="83"/>
    <col min="8704" max="8704" width="10.0" customWidth="1" style="83"/>
    <col min="8705" max="8705" width="38.75" customWidth="1" style="83"/>
    <col min="8706" max="8706" width="9.75" customWidth="1" style="83"/>
    <col min="8707" max="8707" width="9.0" style="83"/>
    <col min="8708" max="8708" width="9.375" customWidth="1" style="83"/>
    <col min="8709" max="8709" width="10.5" customWidth="1" style="83"/>
    <col min="8710" max="8958" width="9.0" style="83"/>
    <col min="8959" max="8959" width="24.625" customWidth="1" style="83"/>
    <col min="8960" max="8960" width="10.0" customWidth="1" style="83"/>
    <col min="8961" max="8961" width="38.75" customWidth="1" style="83"/>
    <col min="8962" max="8962" width="9.75" customWidth="1" style="83"/>
    <col min="8963" max="8963" width="9.0" style="83"/>
    <col min="8964" max="8964" width="9.375" customWidth="1" style="83"/>
    <col min="8965" max="8965" width="10.5" customWidth="1" style="83"/>
    <col min="8966" max="9214" width="9.0" style="83"/>
    <col min="9215" max="9215" width="24.625" customWidth="1" style="83"/>
    <col min="9216" max="9216" width="10.0" customWidth="1" style="83"/>
    <col min="9217" max="9217" width="38.75" customWidth="1" style="83"/>
    <col min="9218" max="9218" width="9.75" customWidth="1" style="83"/>
    <col min="9219" max="9219" width="9.0" style="83"/>
    <col min="9220" max="9220" width="9.375" customWidth="1" style="83"/>
    <col min="9221" max="9221" width="10.5" customWidth="1" style="83"/>
    <col min="9222" max="9470" width="9.0" style="83"/>
    <col min="9471" max="9471" width="24.625" customWidth="1" style="83"/>
    <col min="9472" max="9472" width="10.0" customWidth="1" style="83"/>
    <col min="9473" max="9473" width="38.75" customWidth="1" style="83"/>
    <col min="9474" max="9474" width="9.75" customWidth="1" style="83"/>
    <col min="9475" max="9475" width="9.0" style="83"/>
    <col min="9476" max="9476" width="9.375" customWidth="1" style="83"/>
    <col min="9477" max="9477" width="10.5" customWidth="1" style="83"/>
    <col min="9478" max="9726" width="9.0" style="83"/>
    <col min="9727" max="9727" width="24.625" customWidth="1" style="83"/>
    <col min="9728" max="9728" width="10.0" customWidth="1" style="83"/>
    <col min="9729" max="9729" width="38.75" customWidth="1" style="83"/>
    <col min="9730" max="9730" width="9.75" customWidth="1" style="83"/>
    <col min="9731" max="9731" width="9.0" style="83"/>
    <col min="9732" max="9732" width="9.375" customWidth="1" style="83"/>
    <col min="9733" max="9733" width="10.5" customWidth="1" style="83"/>
    <col min="9734" max="9982" width="9.0" style="83"/>
    <col min="9983" max="9983" width="24.625" customWidth="1" style="83"/>
    <col min="9984" max="9984" width="10.0" customWidth="1" style="83"/>
    <col min="9985" max="9985" width="38.75" customWidth="1" style="83"/>
    <col min="9986" max="9986" width="9.75" customWidth="1" style="83"/>
    <col min="9987" max="9987" width="9.0" style="83"/>
    <col min="9988" max="9988" width="9.375" customWidth="1" style="83"/>
    <col min="9989" max="9989" width="10.5" customWidth="1" style="83"/>
    <col min="9990" max="10238" width="9.0" style="83"/>
    <col min="10239" max="10239" width="24.625" customWidth="1" style="83"/>
    <col min="10240" max="10240" width="10.0" customWidth="1" style="83"/>
    <col min="10241" max="10241" width="38.75" customWidth="1" style="83"/>
    <col min="10242" max="10242" width="9.75" customWidth="1" style="83"/>
    <col min="10243" max="10243" width="9.0" style="83"/>
    <col min="10244" max="10244" width="9.375" customWidth="1" style="83"/>
    <col min="10245" max="10245" width="10.5" customWidth="1" style="83"/>
    <col min="10246" max="10494" width="9.0" style="83"/>
    <col min="10495" max="10495" width="24.625" customWidth="1" style="83"/>
    <col min="10496" max="10496" width="10.0" customWidth="1" style="83"/>
    <col min="10497" max="10497" width="38.75" customWidth="1" style="83"/>
    <col min="10498" max="10498" width="9.75" customWidth="1" style="83"/>
    <col min="10499" max="10499" width="9.0" style="83"/>
    <col min="10500" max="10500" width="9.375" customWidth="1" style="83"/>
    <col min="10501" max="10501" width="10.5" customWidth="1" style="83"/>
    <col min="10502" max="10750" width="9.0" style="83"/>
    <col min="10751" max="10751" width="24.625" customWidth="1" style="83"/>
    <col min="10752" max="10752" width="10.0" customWidth="1" style="83"/>
    <col min="10753" max="10753" width="38.75" customWidth="1" style="83"/>
    <col min="10754" max="10754" width="9.75" customWidth="1" style="83"/>
    <col min="10755" max="10755" width="9.0" style="83"/>
    <col min="10756" max="10756" width="9.375" customWidth="1" style="83"/>
    <col min="10757" max="10757" width="10.5" customWidth="1" style="83"/>
    <col min="10758" max="11006" width="9.0" style="83"/>
    <col min="11007" max="11007" width="24.625" customWidth="1" style="83"/>
    <col min="11008" max="11008" width="10.0" customWidth="1" style="83"/>
    <col min="11009" max="11009" width="38.75" customWidth="1" style="83"/>
    <col min="11010" max="11010" width="9.75" customWidth="1" style="83"/>
    <col min="11011" max="11011" width="9.0" style="83"/>
    <col min="11012" max="11012" width="9.375" customWidth="1" style="83"/>
    <col min="11013" max="11013" width="10.5" customWidth="1" style="83"/>
    <col min="11014" max="11262" width="9.0" style="83"/>
    <col min="11263" max="11263" width="24.625" customWidth="1" style="83"/>
    <col min="11264" max="11264" width="10.0" customWidth="1" style="83"/>
    <col min="11265" max="11265" width="38.75" customWidth="1" style="83"/>
    <col min="11266" max="11266" width="9.75" customWidth="1" style="83"/>
    <col min="11267" max="11267" width="9.0" style="83"/>
    <col min="11268" max="11268" width="9.375" customWidth="1" style="83"/>
    <col min="11269" max="11269" width="10.5" customWidth="1" style="83"/>
    <col min="11270" max="11518" width="9.0" style="83"/>
    <col min="11519" max="11519" width="24.625" customWidth="1" style="83"/>
    <col min="11520" max="11520" width="10.0" customWidth="1" style="83"/>
    <col min="11521" max="11521" width="38.75" customWidth="1" style="83"/>
    <col min="11522" max="11522" width="9.75" customWidth="1" style="83"/>
    <col min="11523" max="11523" width="9.0" style="83"/>
    <col min="11524" max="11524" width="9.375" customWidth="1" style="83"/>
    <col min="11525" max="11525" width="10.5" customWidth="1" style="83"/>
    <col min="11526" max="11774" width="9.0" style="83"/>
    <col min="11775" max="11775" width="24.625" customWidth="1" style="83"/>
    <col min="11776" max="11776" width="10.0" customWidth="1" style="83"/>
    <col min="11777" max="11777" width="38.75" customWidth="1" style="83"/>
    <col min="11778" max="11778" width="9.75" customWidth="1" style="83"/>
    <col min="11779" max="11779" width="9.0" style="83"/>
    <col min="11780" max="11780" width="9.375" customWidth="1" style="83"/>
    <col min="11781" max="11781" width="10.5" customWidth="1" style="83"/>
    <col min="11782" max="12030" width="9.0" style="83"/>
    <col min="12031" max="12031" width="24.625" customWidth="1" style="83"/>
    <col min="12032" max="12032" width="10.0" customWidth="1" style="83"/>
    <col min="12033" max="12033" width="38.75" customWidth="1" style="83"/>
    <col min="12034" max="12034" width="9.75" customWidth="1" style="83"/>
    <col min="12035" max="12035" width="9.0" style="83"/>
    <col min="12036" max="12036" width="9.375" customWidth="1" style="83"/>
    <col min="12037" max="12037" width="10.5" customWidth="1" style="83"/>
    <col min="12038" max="12286" width="9.0" style="83"/>
    <col min="12287" max="12287" width="24.625" customWidth="1" style="83"/>
    <col min="12288" max="12288" width="10.0" customWidth="1" style="83"/>
    <col min="12289" max="12289" width="38.75" customWidth="1" style="83"/>
    <col min="12290" max="12290" width="9.75" customWidth="1" style="83"/>
    <col min="12291" max="12291" width="9.0" style="83"/>
    <col min="12292" max="12292" width="9.375" customWidth="1" style="83"/>
    <col min="12293" max="12293" width="10.5" customWidth="1" style="83"/>
    <col min="12294" max="12542" width="9.0" style="83"/>
    <col min="12543" max="12543" width="24.625" customWidth="1" style="83"/>
    <col min="12544" max="12544" width="10.0" customWidth="1" style="83"/>
    <col min="12545" max="12545" width="38.75" customWidth="1" style="83"/>
    <col min="12546" max="12546" width="9.75" customWidth="1" style="83"/>
    <col min="12547" max="12547" width="9.0" style="83"/>
    <col min="12548" max="12548" width="9.375" customWidth="1" style="83"/>
    <col min="12549" max="12549" width="10.5" customWidth="1" style="83"/>
    <col min="12550" max="12798" width="9.0" style="83"/>
    <col min="12799" max="12799" width="24.625" customWidth="1" style="83"/>
    <col min="12800" max="12800" width="10.0" customWidth="1" style="83"/>
    <col min="12801" max="12801" width="38.75" customWidth="1" style="83"/>
    <col min="12802" max="12802" width="9.75" customWidth="1" style="83"/>
    <col min="12803" max="12803" width="9.0" style="83"/>
    <col min="12804" max="12804" width="9.375" customWidth="1" style="83"/>
    <col min="12805" max="12805" width="10.5" customWidth="1" style="83"/>
    <col min="12806" max="13054" width="9.0" style="83"/>
    <col min="13055" max="13055" width="24.625" customWidth="1" style="83"/>
    <col min="13056" max="13056" width="10.0" customWidth="1" style="83"/>
    <col min="13057" max="13057" width="38.75" customWidth="1" style="83"/>
    <col min="13058" max="13058" width="9.75" customWidth="1" style="83"/>
    <col min="13059" max="13059" width="9.0" style="83"/>
    <col min="13060" max="13060" width="9.375" customWidth="1" style="83"/>
    <col min="13061" max="13061" width="10.5" customWidth="1" style="83"/>
    <col min="13062" max="13310" width="9.0" style="83"/>
    <col min="13311" max="13311" width="24.625" customWidth="1" style="83"/>
    <col min="13312" max="13312" width="10.0" customWidth="1" style="83"/>
    <col min="13313" max="13313" width="38.75" customWidth="1" style="83"/>
    <col min="13314" max="13314" width="9.75" customWidth="1" style="83"/>
    <col min="13315" max="13315" width="9.0" style="83"/>
    <col min="13316" max="13316" width="9.375" customWidth="1" style="83"/>
    <col min="13317" max="13317" width="10.5" customWidth="1" style="83"/>
    <col min="13318" max="13566" width="9.0" style="83"/>
    <col min="13567" max="13567" width="24.625" customWidth="1" style="83"/>
    <col min="13568" max="13568" width="10.0" customWidth="1" style="83"/>
    <col min="13569" max="13569" width="38.75" customWidth="1" style="83"/>
    <col min="13570" max="13570" width="9.75" customWidth="1" style="83"/>
    <col min="13571" max="13571" width="9.0" style="83"/>
    <col min="13572" max="13572" width="9.375" customWidth="1" style="83"/>
    <col min="13573" max="13573" width="10.5" customWidth="1" style="83"/>
    <col min="13574" max="13822" width="9.0" style="83"/>
    <col min="13823" max="13823" width="24.625" customWidth="1" style="83"/>
    <col min="13824" max="13824" width="10.0" customWidth="1" style="83"/>
    <col min="13825" max="13825" width="38.75" customWidth="1" style="83"/>
    <col min="13826" max="13826" width="9.75" customWidth="1" style="83"/>
    <col min="13827" max="13827" width="9.0" style="83"/>
    <col min="13828" max="13828" width="9.375" customWidth="1" style="83"/>
    <col min="13829" max="13829" width="10.5" customWidth="1" style="83"/>
    <col min="13830" max="14078" width="9.0" style="83"/>
    <col min="14079" max="14079" width="24.625" customWidth="1" style="83"/>
    <col min="14080" max="14080" width="10.0" customWidth="1" style="83"/>
    <col min="14081" max="14081" width="38.75" customWidth="1" style="83"/>
    <col min="14082" max="14082" width="9.75" customWidth="1" style="83"/>
    <col min="14083" max="14083" width="9.0" style="83"/>
    <col min="14084" max="14084" width="9.375" customWidth="1" style="83"/>
    <col min="14085" max="14085" width="10.5" customWidth="1" style="83"/>
    <col min="14086" max="14334" width="9.0" style="83"/>
    <col min="14335" max="14335" width="24.625" customWidth="1" style="83"/>
    <col min="14336" max="14336" width="10.0" customWidth="1" style="83"/>
    <col min="14337" max="14337" width="38.75" customWidth="1" style="83"/>
    <col min="14338" max="14338" width="9.75" customWidth="1" style="83"/>
    <col min="14339" max="14339" width="9.0" style="83"/>
    <col min="14340" max="14340" width="9.375" customWidth="1" style="83"/>
    <col min="14341" max="14341" width="10.5" customWidth="1" style="83"/>
    <col min="14342" max="14590" width="9.0" style="83"/>
    <col min="14591" max="14591" width="24.625" customWidth="1" style="83"/>
    <col min="14592" max="14592" width="10.0" customWidth="1" style="83"/>
    <col min="14593" max="14593" width="38.75" customWidth="1" style="83"/>
    <col min="14594" max="14594" width="9.75" customWidth="1" style="83"/>
    <col min="14595" max="14595" width="9.0" style="83"/>
    <col min="14596" max="14596" width="9.375" customWidth="1" style="83"/>
    <col min="14597" max="14597" width="10.5" customWidth="1" style="83"/>
    <col min="14598" max="14846" width="9.0" style="83"/>
    <col min="14847" max="14847" width="24.625" customWidth="1" style="83"/>
    <col min="14848" max="14848" width="10.0" customWidth="1" style="83"/>
    <col min="14849" max="14849" width="38.75" customWidth="1" style="83"/>
    <col min="14850" max="14850" width="9.75" customWidth="1" style="83"/>
    <col min="14851" max="14851" width="9.0" style="83"/>
    <col min="14852" max="14852" width="9.375" customWidth="1" style="83"/>
    <col min="14853" max="14853" width="10.5" customWidth="1" style="83"/>
    <col min="14854" max="15102" width="9.0" style="83"/>
    <col min="15103" max="15103" width="24.625" customWidth="1" style="83"/>
    <col min="15104" max="15104" width="10.0" customWidth="1" style="83"/>
    <col min="15105" max="15105" width="38.75" customWidth="1" style="83"/>
    <col min="15106" max="15106" width="9.75" customWidth="1" style="83"/>
    <col min="15107" max="15107" width="9.0" style="83"/>
    <col min="15108" max="15108" width="9.375" customWidth="1" style="83"/>
    <col min="15109" max="15109" width="10.5" customWidth="1" style="83"/>
    <col min="15110" max="15358" width="9.0" style="83"/>
    <col min="15359" max="15359" width="24.625" customWidth="1" style="83"/>
    <col min="15360" max="15360" width="10.0" customWidth="1" style="83"/>
    <col min="15361" max="15361" width="38.75" customWidth="1" style="83"/>
    <col min="15362" max="15362" width="9.75" customWidth="1" style="83"/>
    <col min="15363" max="15363" width="9.0" style="83"/>
    <col min="15364" max="15364" width="9.375" customWidth="1" style="83"/>
    <col min="15365" max="15365" width="10.5" customWidth="1" style="83"/>
    <col min="15366" max="15614" width="9.0" style="83"/>
    <col min="15615" max="15615" width="24.625" customWidth="1" style="83"/>
    <col min="15616" max="15616" width="10.0" customWidth="1" style="83"/>
    <col min="15617" max="15617" width="38.75" customWidth="1" style="83"/>
    <col min="15618" max="15618" width="9.75" customWidth="1" style="83"/>
    <col min="15619" max="15619" width="9.0" style="83"/>
    <col min="15620" max="15620" width="9.375" customWidth="1" style="83"/>
    <col min="15621" max="15621" width="10.5" customWidth="1" style="83"/>
    <col min="15622" max="15870" width="9.0" style="83"/>
    <col min="15871" max="15871" width="24.625" customWidth="1" style="83"/>
    <col min="15872" max="15872" width="10.0" customWidth="1" style="83"/>
    <col min="15873" max="15873" width="38.75" customWidth="1" style="83"/>
    <col min="15874" max="15874" width="9.75" customWidth="1" style="83"/>
    <col min="15875" max="15875" width="9.0" style="83"/>
    <col min="15876" max="15876" width="9.375" customWidth="1" style="83"/>
    <col min="15877" max="15877" width="10.5" customWidth="1" style="83"/>
    <col min="15878" max="16126" width="9.0" style="83"/>
    <col min="16127" max="16127" width="24.625" customWidth="1" style="83"/>
    <col min="16128" max="16128" width="10.0" customWidth="1" style="83"/>
    <col min="16129" max="16129" width="38.75" customWidth="1" style="83"/>
    <col min="16130" max="16130" width="9.75" customWidth="1" style="83"/>
    <col min="16131" max="16131" width="9.0" style="83"/>
    <col min="16132" max="16132" width="9.375" customWidth="1" style="83"/>
    <col min="16133" max="16133" width="10.5" customWidth="1" style="83"/>
    <col min="16134" max="16384" width="9.0" style="83"/>
  </cols>
  <sheetData>
    <row r="1" spans="1:2" ht="27.75" customHeight="1" x14ac:dyDescent="0.15">
      <c r="A1" s="440" t="s">
        <v>1499</v>
      </c>
      <c r="B1" s="440"/>
    </row>
    <row r="2" spans="1:2" ht="27.75" customHeight="1" x14ac:dyDescent="0.15">
      <c r="B2" s="84" t="s">
        <v>1044</v>
      </c>
    </row>
    <row r="3" spans="1:2" s="80" customFormat="1" ht="27.75" customHeight="1" x14ac:dyDescent="0.15">
      <c r="A3" s="61" t="s">
        <v>52</v>
      </c>
      <c r="B3" s="61" t="s">
        <v>3</v>
      </c>
    </row>
    <row r="4" spans="1:4" s="80" customFormat="1" ht="27.75" customHeight="1" x14ac:dyDescent="0.15">
      <c r="A4" s="85" t="s">
        <v>1500</v>
      </c>
      <c r="B4" s="63">
        <v>2685</v>
      </c>
      <c r="C4" s="88"/>
      <c r="D4" s="89"/>
    </row>
    <row r="5" spans="1:4" s="80" customFormat="1" ht="27.75" customHeight="1" x14ac:dyDescent="0.15">
      <c r="A5" s="85" t="s">
        <v>1501</v>
      </c>
      <c r="B5" s="63"/>
      <c r="D5" s="89"/>
    </row>
    <row r="6" spans="1:4" s="80" customFormat="1" ht="27.75" customHeight="1" x14ac:dyDescent="0.15">
      <c r="A6" s="85" t="s">
        <v>1502</v>
      </c>
      <c r="B6" s="63"/>
      <c r="D6" s="89"/>
    </row>
    <row r="7" spans="1:4" s="80" customFormat="1" ht="27.75" customHeight="1" x14ac:dyDescent="0.15">
      <c r="A7" s="85" t="s">
        <v>1503</v>
      </c>
      <c r="B7" s="63"/>
      <c r="D7" s="89"/>
    </row>
    <row r="8" spans="1:4" s="80" customFormat="1" ht="27.75" customHeight="1" x14ac:dyDescent="0.15">
      <c r="A8" s="85" t="s">
        <v>1504</v>
      </c>
      <c r="B8" s="63"/>
      <c r="D8" s="89"/>
    </row>
    <row r="9" spans="1:5" s="81" customFormat="1" ht="27.75" customHeight="1" x14ac:dyDescent="0.15">
      <c r="A9" s="94" t="s">
        <v>46</v>
      </c>
      <c r="B9" s="95">
        <f>SUM(B4:B8)</f>
        <v>2685</v>
      </c>
      <c r="D9" s="89"/>
      <c r="E9" s="96"/>
    </row>
    <row r="10" spans="1:4" ht="27.75" customHeight="1" x14ac:dyDescent="0.15">
      <c r="A10" s="441"/>
      <c r="B10" s="441"/>
      <c r="D10" s="97"/>
    </row>
    <row r="11" spans="1:4" ht="27.75" customHeight="1" x14ac:dyDescent="0.15">
      <c r="D11" s="99"/>
    </row>
    <row r="12" spans="1:4" ht="27.75" customHeight="1" x14ac:dyDescent="0.15">
      <c r="B12" s="98"/>
      <c r="D12" s="97"/>
    </row>
    <row r="13" spans="1:4" ht="27.75" customHeight="1" x14ac:dyDescent="0.15">
      <c r="A13" s="83"/>
      <c r="D13" s="99"/>
    </row>
    <row r="14" spans="1:4" ht="27.75" customHeight="1" x14ac:dyDescent="0.15">
      <c r="A14" s="83"/>
      <c r="D14" s="97"/>
    </row>
    <row r="15" spans="1:4" ht="27.75" customHeight="1" x14ac:dyDescent="0.15">
      <c r="A15" s="83"/>
      <c r="D15" s="97"/>
    </row>
    <row r="16" spans="1:4" ht="27.75" customHeight="1" x14ac:dyDescent="0.15">
      <c r="A16" s="83"/>
      <c r="D16" s="97"/>
    </row>
    <row r="17" spans="1:4" ht="27.75" customHeight="1" x14ac:dyDescent="0.15">
      <c r="A17" s="83"/>
      <c r="D17" s="99"/>
    </row>
  </sheetData>
  <mergeCells count="2">
    <mergeCell ref="A1:B1"/>
    <mergeCell ref="A10:B10"/>
  </mergeCells>
  <phoneticPr fontId="0" type="noConversion"/>
  <pageMargins left="0.6999125161508876" right="0.6999125161508876" top="0.7499062639521802" bottom="0.7499062639521802" header="0.2999625102741512" footer="0.2999625102741512"/>
  <pageSetup paperSize="9"/>
  <extLst>
    <ext uri="{2D9387EB-5337-4D45-933B-B4D357D02E09}">
      <gutter val="0.0" pos="0"/>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34"/>
  <sheetViews>
    <sheetView zoomScaleNormal="100" topLeftCell="A13" workbookViewId="0">
      <selection activeCell="J19" activeCellId="0" sqref="J19"/>
    </sheetView>
  </sheetViews>
  <sheetFormatPr defaultRowHeight="22.5" customHeight="1" defaultColWidth="9.000137329101562" x14ac:dyDescent="0.15"/>
  <cols>
    <col min="1" max="1" width="48.5" customWidth="1" style="82"/>
    <col min="2" max="2" width="23.25" customWidth="1" style="83"/>
    <col min="3" max="3" width="9.0" style="83"/>
    <col min="4" max="4" width="9.375" customWidth="1" style="83"/>
    <col min="5" max="5" width="10.5" customWidth="1" style="83"/>
    <col min="6" max="254" width="9.0" style="83"/>
    <col min="255" max="255" width="24.625" customWidth="1" style="83"/>
    <col min="256" max="256" width="10.0" customWidth="1" style="83"/>
    <col min="257" max="257" width="38.75" customWidth="1" style="83"/>
    <col min="258" max="258" width="9.75" customWidth="1" style="83"/>
    <col min="259" max="259" width="9.0" style="83"/>
    <col min="260" max="260" width="9.375" customWidth="1" style="83"/>
    <col min="261" max="261" width="10.5" customWidth="1" style="83"/>
    <col min="262" max="510" width="9.0" style="83"/>
    <col min="511" max="511" width="24.625" customWidth="1" style="83"/>
    <col min="512" max="512" width="10.0" customWidth="1" style="83"/>
    <col min="513" max="513" width="38.75" customWidth="1" style="83"/>
    <col min="514" max="514" width="9.75" customWidth="1" style="83"/>
    <col min="515" max="515" width="9.0" style="83"/>
    <col min="516" max="516" width="9.375" customWidth="1" style="83"/>
    <col min="517" max="517" width="10.5" customWidth="1" style="83"/>
    <col min="518" max="766" width="9.0" style="83"/>
    <col min="767" max="767" width="24.625" customWidth="1" style="83"/>
    <col min="768" max="768" width="10.0" customWidth="1" style="83"/>
    <col min="769" max="769" width="38.75" customWidth="1" style="83"/>
    <col min="770" max="770" width="9.75" customWidth="1" style="83"/>
    <col min="771" max="771" width="9.0" style="83"/>
    <col min="772" max="772" width="9.375" customWidth="1" style="83"/>
    <col min="773" max="773" width="10.5" customWidth="1" style="83"/>
    <col min="774" max="1022" width="9.0" style="83"/>
    <col min="1023" max="1023" width="24.625" customWidth="1" style="83"/>
    <col min="1024" max="1024" width="10.0" customWidth="1" style="83"/>
    <col min="1025" max="1025" width="38.75" customWidth="1" style="83"/>
    <col min="1026" max="1026" width="9.75" customWidth="1" style="83"/>
    <col min="1027" max="1027" width="9.0" style="83"/>
    <col min="1028" max="1028" width="9.375" customWidth="1" style="83"/>
    <col min="1029" max="1029" width="10.5" customWidth="1" style="83"/>
    <col min="1030" max="1278" width="9.0" style="83"/>
    <col min="1279" max="1279" width="24.625" customWidth="1" style="83"/>
    <col min="1280" max="1280" width="10.0" customWidth="1" style="83"/>
    <col min="1281" max="1281" width="38.75" customWidth="1" style="83"/>
    <col min="1282" max="1282" width="9.75" customWidth="1" style="83"/>
    <col min="1283" max="1283" width="9.0" style="83"/>
    <col min="1284" max="1284" width="9.375" customWidth="1" style="83"/>
    <col min="1285" max="1285" width="10.5" customWidth="1" style="83"/>
    <col min="1286" max="1534" width="9.0" style="83"/>
    <col min="1535" max="1535" width="24.625" customWidth="1" style="83"/>
    <col min="1536" max="1536" width="10.0" customWidth="1" style="83"/>
    <col min="1537" max="1537" width="38.75" customWidth="1" style="83"/>
    <col min="1538" max="1538" width="9.75" customWidth="1" style="83"/>
    <col min="1539" max="1539" width="9.0" style="83"/>
    <col min="1540" max="1540" width="9.375" customWidth="1" style="83"/>
    <col min="1541" max="1541" width="10.5" customWidth="1" style="83"/>
    <col min="1542" max="1790" width="9.0" style="83"/>
    <col min="1791" max="1791" width="24.625" customWidth="1" style="83"/>
    <col min="1792" max="1792" width="10.0" customWidth="1" style="83"/>
    <col min="1793" max="1793" width="38.75" customWidth="1" style="83"/>
    <col min="1794" max="1794" width="9.75" customWidth="1" style="83"/>
    <col min="1795" max="1795" width="9.0" style="83"/>
    <col min="1796" max="1796" width="9.375" customWidth="1" style="83"/>
    <col min="1797" max="1797" width="10.5" customWidth="1" style="83"/>
    <col min="1798" max="2046" width="9.0" style="83"/>
    <col min="2047" max="2047" width="24.625" customWidth="1" style="83"/>
    <col min="2048" max="2048" width="10.0" customWidth="1" style="83"/>
    <col min="2049" max="2049" width="38.75" customWidth="1" style="83"/>
    <col min="2050" max="2050" width="9.75" customWidth="1" style="83"/>
    <col min="2051" max="2051" width="9.0" style="83"/>
    <col min="2052" max="2052" width="9.375" customWidth="1" style="83"/>
    <col min="2053" max="2053" width="10.5" customWidth="1" style="83"/>
    <col min="2054" max="2302" width="9.0" style="83"/>
    <col min="2303" max="2303" width="24.625" customWidth="1" style="83"/>
    <col min="2304" max="2304" width="10.0" customWidth="1" style="83"/>
    <col min="2305" max="2305" width="38.75" customWidth="1" style="83"/>
    <col min="2306" max="2306" width="9.75" customWidth="1" style="83"/>
    <col min="2307" max="2307" width="9.0" style="83"/>
    <col min="2308" max="2308" width="9.375" customWidth="1" style="83"/>
    <col min="2309" max="2309" width="10.5" customWidth="1" style="83"/>
    <col min="2310" max="2558" width="9.0" style="83"/>
    <col min="2559" max="2559" width="24.625" customWidth="1" style="83"/>
    <col min="2560" max="2560" width="10.0" customWidth="1" style="83"/>
    <col min="2561" max="2561" width="38.75" customWidth="1" style="83"/>
    <col min="2562" max="2562" width="9.75" customWidth="1" style="83"/>
    <col min="2563" max="2563" width="9.0" style="83"/>
    <col min="2564" max="2564" width="9.375" customWidth="1" style="83"/>
    <col min="2565" max="2565" width="10.5" customWidth="1" style="83"/>
    <col min="2566" max="2814" width="9.0" style="83"/>
    <col min="2815" max="2815" width="24.625" customWidth="1" style="83"/>
    <col min="2816" max="2816" width="10.0" customWidth="1" style="83"/>
    <col min="2817" max="2817" width="38.75" customWidth="1" style="83"/>
    <col min="2818" max="2818" width="9.75" customWidth="1" style="83"/>
    <col min="2819" max="2819" width="9.0" style="83"/>
    <col min="2820" max="2820" width="9.375" customWidth="1" style="83"/>
    <col min="2821" max="2821" width="10.5" customWidth="1" style="83"/>
    <col min="2822" max="3070" width="9.0" style="83"/>
    <col min="3071" max="3071" width="24.625" customWidth="1" style="83"/>
    <col min="3072" max="3072" width="10.0" customWidth="1" style="83"/>
    <col min="3073" max="3073" width="38.75" customWidth="1" style="83"/>
    <col min="3074" max="3074" width="9.75" customWidth="1" style="83"/>
    <col min="3075" max="3075" width="9.0" style="83"/>
    <col min="3076" max="3076" width="9.375" customWidth="1" style="83"/>
    <col min="3077" max="3077" width="10.5" customWidth="1" style="83"/>
    <col min="3078" max="3326" width="9.0" style="83"/>
    <col min="3327" max="3327" width="24.625" customWidth="1" style="83"/>
    <col min="3328" max="3328" width="10.0" customWidth="1" style="83"/>
    <col min="3329" max="3329" width="38.75" customWidth="1" style="83"/>
    <col min="3330" max="3330" width="9.75" customWidth="1" style="83"/>
    <col min="3331" max="3331" width="9.0" style="83"/>
    <col min="3332" max="3332" width="9.375" customWidth="1" style="83"/>
    <col min="3333" max="3333" width="10.5" customWidth="1" style="83"/>
    <col min="3334" max="3582" width="9.0" style="83"/>
    <col min="3583" max="3583" width="24.625" customWidth="1" style="83"/>
    <col min="3584" max="3584" width="10.0" customWidth="1" style="83"/>
    <col min="3585" max="3585" width="38.75" customWidth="1" style="83"/>
    <col min="3586" max="3586" width="9.75" customWidth="1" style="83"/>
    <col min="3587" max="3587" width="9.0" style="83"/>
    <col min="3588" max="3588" width="9.375" customWidth="1" style="83"/>
    <col min="3589" max="3589" width="10.5" customWidth="1" style="83"/>
    <col min="3590" max="3838" width="9.0" style="83"/>
    <col min="3839" max="3839" width="24.625" customWidth="1" style="83"/>
    <col min="3840" max="3840" width="10.0" customWidth="1" style="83"/>
    <col min="3841" max="3841" width="38.75" customWidth="1" style="83"/>
    <col min="3842" max="3842" width="9.75" customWidth="1" style="83"/>
    <col min="3843" max="3843" width="9.0" style="83"/>
    <col min="3844" max="3844" width="9.375" customWidth="1" style="83"/>
    <col min="3845" max="3845" width="10.5" customWidth="1" style="83"/>
    <col min="3846" max="4094" width="9.0" style="83"/>
    <col min="4095" max="4095" width="24.625" customWidth="1" style="83"/>
    <col min="4096" max="4096" width="10.0" customWidth="1" style="83"/>
    <col min="4097" max="4097" width="38.75" customWidth="1" style="83"/>
    <col min="4098" max="4098" width="9.75" customWidth="1" style="83"/>
    <col min="4099" max="4099" width="9.0" style="83"/>
    <col min="4100" max="4100" width="9.375" customWidth="1" style="83"/>
    <col min="4101" max="4101" width="10.5" customWidth="1" style="83"/>
    <col min="4102" max="4350" width="9.0" style="83"/>
    <col min="4351" max="4351" width="24.625" customWidth="1" style="83"/>
    <col min="4352" max="4352" width="10.0" customWidth="1" style="83"/>
    <col min="4353" max="4353" width="38.75" customWidth="1" style="83"/>
    <col min="4354" max="4354" width="9.75" customWidth="1" style="83"/>
    <col min="4355" max="4355" width="9.0" style="83"/>
    <col min="4356" max="4356" width="9.375" customWidth="1" style="83"/>
    <col min="4357" max="4357" width="10.5" customWidth="1" style="83"/>
    <col min="4358" max="4606" width="9.0" style="83"/>
    <col min="4607" max="4607" width="24.625" customWidth="1" style="83"/>
    <col min="4608" max="4608" width="10.0" customWidth="1" style="83"/>
    <col min="4609" max="4609" width="38.75" customWidth="1" style="83"/>
    <col min="4610" max="4610" width="9.75" customWidth="1" style="83"/>
    <col min="4611" max="4611" width="9.0" style="83"/>
    <col min="4612" max="4612" width="9.375" customWidth="1" style="83"/>
    <col min="4613" max="4613" width="10.5" customWidth="1" style="83"/>
    <col min="4614" max="4862" width="9.0" style="83"/>
    <col min="4863" max="4863" width="24.625" customWidth="1" style="83"/>
    <col min="4864" max="4864" width="10.0" customWidth="1" style="83"/>
    <col min="4865" max="4865" width="38.75" customWidth="1" style="83"/>
    <col min="4866" max="4866" width="9.75" customWidth="1" style="83"/>
    <col min="4867" max="4867" width="9.0" style="83"/>
    <col min="4868" max="4868" width="9.375" customWidth="1" style="83"/>
    <col min="4869" max="4869" width="10.5" customWidth="1" style="83"/>
    <col min="4870" max="5118" width="9.0" style="83"/>
    <col min="5119" max="5119" width="24.625" customWidth="1" style="83"/>
    <col min="5120" max="5120" width="10.0" customWidth="1" style="83"/>
    <col min="5121" max="5121" width="38.75" customWidth="1" style="83"/>
    <col min="5122" max="5122" width="9.75" customWidth="1" style="83"/>
    <col min="5123" max="5123" width="9.0" style="83"/>
    <col min="5124" max="5124" width="9.375" customWidth="1" style="83"/>
    <col min="5125" max="5125" width="10.5" customWidth="1" style="83"/>
    <col min="5126" max="5374" width="9.0" style="83"/>
    <col min="5375" max="5375" width="24.625" customWidth="1" style="83"/>
    <col min="5376" max="5376" width="10.0" customWidth="1" style="83"/>
    <col min="5377" max="5377" width="38.75" customWidth="1" style="83"/>
    <col min="5378" max="5378" width="9.75" customWidth="1" style="83"/>
    <col min="5379" max="5379" width="9.0" style="83"/>
    <col min="5380" max="5380" width="9.375" customWidth="1" style="83"/>
    <col min="5381" max="5381" width="10.5" customWidth="1" style="83"/>
    <col min="5382" max="5630" width="9.0" style="83"/>
    <col min="5631" max="5631" width="24.625" customWidth="1" style="83"/>
    <col min="5632" max="5632" width="10.0" customWidth="1" style="83"/>
    <col min="5633" max="5633" width="38.75" customWidth="1" style="83"/>
    <col min="5634" max="5634" width="9.75" customWidth="1" style="83"/>
    <col min="5635" max="5635" width="9.0" style="83"/>
    <col min="5636" max="5636" width="9.375" customWidth="1" style="83"/>
    <col min="5637" max="5637" width="10.5" customWidth="1" style="83"/>
    <col min="5638" max="5886" width="9.0" style="83"/>
    <col min="5887" max="5887" width="24.625" customWidth="1" style="83"/>
    <col min="5888" max="5888" width="10.0" customWidth="1" style="83"/>
    <col min="5889" max="5889" width="38.75" customWidth="1" style="83"/>
    <col min="5890" max="5890" width="9.75" customWidth="1" style="83"/>
    <col min="5891" max="5891" width="9.0" style="83"/>
    <col min="5892" max="5892" width="9.375" customWidth="1" style="83"/>
    <col min="5893" max="5893" width="10.5" customWidth="1" style="83"/>
    <col min="5894" max="6142" width="9.0" style="83"/>
    <col min="6143" max="6143" width="24.625" customWidth="1" style="83"/>
    <col min="6144" max="6144" width="10.0" customWidth="1" style="83"/>
    <col min="6145" max="6145" width="38.75" customWidth="1" style="83"/>
    <col min="6146" max="6146" width="9.75" customWidth="1" style="83"/>
    <col min="6147" max="6147" width="9.0" style="83"/>
    <col min="6148" max="6148" width="9.375" customWidth="1" style="83"/>
    <col min="6149" max="6149" width="10.5" customWidth="1" style="83"/>
    <col min="6150" max="6398" width="9.0" style="83"/>
    <col min="6399" max="6399" width="24.625" customWidth="1" style="83"/>
    <col min="6400" max="6400" width="10.0" customWidth="1" style="83"/>
    <col min="6401" max="6401" width="38.75" customWidth="1" style="83"/>
    <col min="6402" max="6402" width="9.75" customWidth="1" style="83"/>
    <col min="6403" max="6403" width="9.0" style="83"/>
    <col min="6404" max="6404" width="9.375" customWidth="1" style="83"/>
    <col min="6405" max="6405" width="10.5" customWidth="1" style="83"/>
    <col min="6406" max="6654" width="9.0" style="83"/>
    <col min="6655" max="6655" width="24.625" customWidth="1" style="83"/>
    <col min="6656" max="6656" width="10.0" customWidth="1" style="83"/>
    <col min="6657" max="6657" width="38.75" customWidth="1" style="83"/>
    <col min="6658" max="6658" width="9.75" customWidth="1" style="83"/>
    <col min="6659" max="6659" width="9.0" style="83"/>
    <col min="6660" max="6660" width="9.375" customWidth="1" style="83"/>
    <col min="6661" max="6661" width="10.5" customWidth="1" style="83"/>
    <col min="6662" max="6910" width="9.0" style="83"/>
    <col min="6911" max="6911" width="24.625" customWidth="1" style="83"/>
    <col min="6912" max="6912" width="10.0" customWidth="1" style="83"/>
    <col min="6913" max="6913" width="38.75" customWidth="1" style="83"/>
    <col min="6914" max="6914" width="9.75" customWidth="1" style="83"/>
    <col min="6915" max="6915" width="9.0" style="83"/>
    <col min="6916" max="6916" width="9.375" customWidth="1" style="83"/>
    <col min="6917" max="6917" width="10.5" customWidth="1" style="83"/>
    <col min="6918" max="7166" width="9.0" style="83"/>
    <col min="7167" max="7167" width="24.625" customWidth="1" style="83"/>
    <col min="7168" max="7168" width="10.0" customWidth="1" style="83"/>
    <col min="7169" max="7169" width="38.75" customWidth="1" style="83"/>
    <col min="7170" max="7170" width="9.75" customWidth="1" style="83"/>
    <col min="7171" max="7171" width="9.0" style="83"/>
    <col min="7172" max="7172" width="9.375" customWidth="1" style="83"/>
    <col min="7173" max="7173" width="10.5" customWidth="1" style="83"/>
    <col min="7174" max="7422" width="9.0" style="83"/>
    <col min="7423" max="7423" width="24.625" customWidth="1" style="83"/>
    <col min="7424" max="7424" width="10.0" customWidth="1" style="83"/>
    <col min="7425" max="7425" width="38.75" customWidth="1" style="83"/>
    <col min="7426" max="7426" width="9.75" customWidth="1" style="83"/>
    <col min="7427" max="7427" width="9.0" style="83"/>
    <col min="7428" max="7428" width="9.375" customWidth="1" style="83"/>
    <col min="7429" max="7429" width="10.5" customWidth="1" style="83"/>
    <col min="7430" max="7678" width="9.0" style="83"/>
    <col min="7679" max="7679" width="24.625" customWidth="1" style="83"/>
    <col min="7680" max="7680" width="10.0" customWidth="1" style="83"/>
    <col min="7681" max="7681" width="38.75" customWidth="1" style="83"/>
    <col min="7682" max="7682" width="9.75" customWidth="1" style="83"/>
    <col min="7683" max="7683" width="9.0" style="83"/>
    <col min="7684" max="7684" width="9.375" customWidth="1" style="83"/>
    <col min="7685" max="7685" width="10.5" customWidth="1" style="83"/>
    <col min="7686" max="7934" width="9.0" style="83"/>
    <col min="7935" max="7935" width="24.625" customWidth="1" style="83"/>
    <col min="7936" max="7936" width="10.0" customWidth="1" style="83"/>
    <col min="7937" max="7937" width="38.75" customWidth="1" style="83"/>
    <col min="7938" max="7938" width="9.75" customWidth="1" style="83"/>
    <col min="7939" max="7939" width="9.0" style="83"/>
    <col min="7940" max="7940" width="9.375" customWidth="1" style="83"/>
    <col min="7941" max="7941" width="10.5" customWidth="1" style="83"/>
    <col min="7942" max="8190" width="9.0" style="83"/>
    <col min="8191" max="8191" width="24.625" customWidth="1" style="83"/>
    <col min="8192" max="8192" width="10.0" customWidth="1" style="83"/>
    <col min="8193" max="8193" width="38.75" customWidth="1" style="83"/>
    <col min="8194" max="8194" width="9.75" customWidth="1" style="83"/>
    <col min="8195" max="8195" width="9.0" style="83"/>
    <col min="8196" max="8196" width="9.375" customWidth="1" style="83"/>
    <col min="8197" max="8197" width="10.5" customWidth="1" style="83"/>
    <col min="8198" max="8446" width="9.0" style="83"/>
    <col min="8447" max="8447" width="24.625" customWidth="1" style="83"/>
    <col min="8448" max="8448" width="10.0" customWidth="1" style="83"/>
    <col min="8449" max="8449" width="38.75" customWidth="1" style="83"/>
    <col min="8450" max="8450" width="9.75" customWidth="1" style="83"/>
    <col min="8451" max="8451" width="9.0" style="83"/>
    <col min="8452" max="8452" width="9.375" customWidth="1" style="83"/>
    <col min="8453" max="8453" width="10.5" customWidth="1" style="83"/>
    <col min="8454" max="8702" width="9.0" style="83"/>
    <col min="8703" max="8703" width="24.625" customWidth="1" style="83"/>
    <col min="8704" max="8704" width="10.0" customWidth="1" style="83"/>
    <col min="8705" max="8705" width="38.75" customWidth="1" style="83"/>
    <col min="8706" max="8706" width="9.75" customWidth="1" style="83"/>
    <col min="8707" max="8707" width="9.0" style="83"/>
    <col min="8708" max="8708" width="9.375" customWidth="1" style="83"/>
    <col min="8709" max="8709" width="10.5" customWidth="1" style="83"/>
    <col min="8710" max="8958" width="9.0" style="83"/>
    <col min="8959" max="8959" width="24.625" customWidth="1" style="83"/>
    <col min="8960" max="8960" width="10.0" customWidth="1" style="83"/>
    <col min="8961" max="8961" width="38.75" customWidth="1" style="83"/>
    <col min="8962" max="8962" width="9.75" customWidth="1" style="83"/>
    <col min="8963" max="8963" width="9.0" style="83"/>
    <col min="8964" max="8964" width="9.375" customWidth="1" style="83"/>
    <col min="8965" max="8965" width="10.5" customWidth="1" style="83"/>
    <col min="8966" max="9214" width="9.0" style="83"/>
    <col min="9215" max="9215" width="24.625" customWidth="1" style="83"/>
    <col min="9216" max="9216" width="10.0" customWidth="1" style="83"/>
    <col min="9217" max="9217" width="38.75" customWidth="1" style="83"/>
    <col min="9218" max="9218" width="9.75" customWidth="1" style="83"/>
    <col min="9219" max="9219" width="9.0" style="83"/>
    <col min="9220" max="9220" width="9.375" customWidth="1" style="83"/>
    <col min="9221" max="9221" width="10.5" customWidth="1" style="83"/>
    <col min="9222" max="9470" width="9.0" style="83"/>
    <col min="9471" max="9471" width="24.625" customWidth="1" style="83"/>
    <col min="9472" max="9472" width="10.0" customWidth="1" style="83"/>
    <col min="9473" max="9473" width="38.75" customWidth="1" style="83"/>
    <col min="9474" max="9474" width="9.75" customWidth="1" style="83"/>
    <col min="9475" max="9475" width="9.0" style="83"/>
    <col min="9476" max="9476" width="9.375" customWidth="1" style="83"/>
    <col min="9477" max="9477" width="10.5" customWidth="1" style="83"/>
    <col min="9478" max="9726" width="9.0" style="83"/>
    <col min="9727" max="9727" width="24.625" customWidth="1" style="83"/>
    <col min="9728" max="9728" width="10.0" customWidth="1" style="83"/>
    <col min="9729" max="9729" width="38.75" customWidth="1" style="83"/>
    <col min="9730" max="9730" width="9.75" customWidth="1" style="83"/>
    <col min="9731" max="9731" width="9.0" style="83"/>
    <col min="9732" max="9732" width="9.375" customWidth="1" style="83"/>
    <col min="9733" max="9733" width="10.5" customWidth="1" style="83"/>
    <col min="9734" max="9982" width="9.0" style="83"/>
    <col min="9983" max="9983" width="24.625" customWidth="1" style="83"/>
    <col min="9984" max="9984" width="10.0" customWidth="1" style="83"/>
    <col min="9985" max="9985" width="38.75" customWidth="1" style="83"/>
    <col min="9986" max="9986" width="9.75" customWidth="1" style="83"/>
    <col min="9987" max="9987" width="9.0" style="83"/>
    <col min="9988" max="9988" width="9.375" customWidth="1" style="83"/>
    <col min="9989" max="9989" width="10.5" customWidth="1" style="83"/>
    <col min="9990" max="10238" width="9.0" style="83"/>
    <col min="10239" max="10239" width="24.625" customWidth="1" style="83"/>
    <col min="10240" max="10240" width="10.0" customWidth="1" style="83"/>
    <col min="10241" max="10241" width="38.75" customWidth="1" style="83"/>
    <col min="10242" max="10242" width="9.75" customWidth="1" style="83"/>
    <col min="10243" max="10243" width="9.0" style="83"/>
    <col min="10244" max="10244" width="9.375" customWidth="1" style="83"/>
    <col min="10245" max="10245" width="10.5" customWidth="1" style="83"/>
    <col min="10246" max="10494" width="9.0" style="83"/>
    <col min="10495" max="10495" width="24.625" customWidth="1" style="83"/>
    <col min="10496" max="10496" width="10.0" customWidth="1" style="83"/>
    <col min="10497" max="10497" width="38.75" customWidth="1" style="83"/>
    <col min="10498" max="10498" width="9.75" customWidth="1" style="83"/>
    <col min="10499" max="10499" width="9.0" style="83"/>
    <col min="10500" max="10500" width="9.375" customWidth="1" style="83"/>
    <col min="10501" max="10501" width="10.5" customWidth="1" style="83"/>
    <col min="10502" max="10750" width="9.0" style="83"/>
    <col min="10751" max="10751" width="24.625" customWidth="1" style="83"/>
    <col min="10752" max="10752" width="10.0" customWidth="1" style="83"/>
    <col min="10753" max="10753" width="38.75" customWidth="1" style="83"/>
    <col min="10754" max="10754" width="9.75" customWidth="1" style="83"/>
    <col min="10755" max="10755" width="9.0" style="83"/>
    <col min="10756" max="10756" width="9.375" customWidth="1" style="83"/>
    <col min="10757" max="10757" width="10.5" customWidth="1" style="83"/>
    <col min="10758" max="11006" width="9.0" style="83"/>
    <col min="11007" max="11007" width="24.625" customWidth="1" style="83"/>
    <col min="11008" max="11008" width="10.0" customWidth="1" style="83"/>
    <col min="11009" max="11009" width="38.75" customWidth="1" style="83"/>
    <col min="11010" max="11010" width="9.75" customWidth="1" style="83"/>
    <col min="11011" max="11011" width="9.0" style="83"/>
    <col min="11012" max="11012" width="9.375" customWidth="1" style="83"/>
    <col min="11013" max="11013" width="10.5" customWidth="1" style="83"/>
    <col min="11014" max="11262" width="9.0" style="83"/>
    <col min="11263" max="11263" width="24.625" customWidth="1" style="83"/>
    <col min="11264" max="11264" width="10.0" customWidth="1" style="83"/>
    <col min="11265" max="11265" width="38.75" customWidth="1" style="83"/>
    <col min="11266" max="11266" width="9.75" customWidth="1" style="83"/>
    <col min="11267" max="11267" width="9.0" style="83"/>
    <col min="11268" max="11268" width="9.375" customWidth="1" style="83"/>
    <col min="11269" max="11269" width="10.5" customWidth="1" style="83"/>
    <col min="11270" max="11518" width="9.0" style="83"/>
    <col min="11519" max="11519" width="24.625" customWidth="1" style="83"/>
    <col min="11520" max="11520" width="10.0" customWidth="1" style="83"/>
    <col min="11521" max="11521" width="38.75" customWidth="1" style="83"/>
    <col min="11522" max="11522" width="9.75" customWidth="1" style="83"/>
    <col min="11523" max="11523" width="9.0" style="83"/>
    <col min="11524" max="11524" width="9.375" customWidth="1" style="83"/>
    <col min="11525" max="11525" width="10.5" customWidth="1" style="83"/>
    <col min="11526" max="11774" width="9.0" style="83"/>
    <col min="11775" max="11775" width="24.625" customWidth="1" style="83"/>
    <col min="11776" max="11776" width="10.0" customWidth="1" style="83"/>
    <col min="11777" max="11777" width="38.75" customWidth="1" style="83"/>
    <col min="11778" max="11778" width="9.75" customWidth="1" style="83"/>
    <col min="11779" max="11779" width="9.0" style="83"/>
    <col min="11780" max="11780" width="9.375" customWidth="1" style="83"/>
    <col min="11781" max="11781" width="10.5" customWidth="1" style="83"/>
    <col min="11782" max="12030" width="9.0" style="83"/>
    <col min="12031" max="12031" width="24.625" customWidth="1" style="83"/>
    <col min="12032" max="12032" width="10.0" customWidth="1" style="83"/>
    <col min="12033" max="12033" width="38.75" customWidth="1" style="83"/>
    <col min="12034" max="12034" width="9.75" customWidth="1" style="83"/>
    <col min="12035" max="12035" width="9.0" style="83"/>
    <col min="12036" max="12036" width="9.375" customWidth="1" style="83"/>
    <col min="12037" max="12037" width="10.5" customWidth="1" style="83"/>
    <col min="12038" max="12286" width="9.0" style="83"/>
    <col min="12287" max="12287" width="24.625" customWidth="1" style="83"/>
    <col min="12288" max="12288" width="10.0" customWidth="1" style="83"/>
    <col min="12289" max="12289" width="38.75" customWidth="1" style="83"/>
    <col min="12290" max="12290" width="9.75" customWidth="1" style="83"/>
    <col min="12291" max="12291" width="9.0" style="83"/>
    <col min="12292" max="12292" width="9.375" customWidth="1" style="83"/>
    <col min="12293" max="12293" width="10.5" customWidth="1" style="83"/>
    <col min="12294" max="12542" width="9.0" style="83"/>
    <col min="12543" max="12543" width="24.625" customWidth="1" style="83"/>
    <col min="12544" max="12544" width="10.0" customWidth="1" style="83"/>
    <col min="12545" max="12545" width="38.75" customWidth="1" style="83"/>
    <col min="12546" max="12546" width="9.75" customWidth="1" style="83"/>
    <col min="12547" max="12547" width="9.0" style="83"/>
    <col min="12548" max="12548" width="9.375" customWidth="1" style="83"/>
    <col min="12549" max="12549" width="10.5" customWidth="1" style="83"/>
    <col min="12550" max="12798" width="9.0" style="83"/>
    <col min="12799" max="12799" width="24.625" customWidth="1" style="83"/>
    <col min="12800" max="12800" width="10.0" customWidth="1" style="83"/>
    <col min="12801" max="12801" width="38.75" customWidth="1" style="83"/>
    <col min="12802" max="12802" width="9.75" customWidth="1" style="83"/>
    <col min="12803" max="12803" width="9.0" style="83"/>
    <col min="12804" max="12804" width="9.375" customWidth="1" style="83"/>
    <col min="12805" max="12805" width="10.5" customWidth="1" style="83"/>
    <col min="12806" max="13054" width="9.0" style="83"/>
    <col min="13055" max="13055" width="24.625" customWidth="1" style="83"/>
    <col min="13056" max="13056" width="10.0" customWidth="1" style="83"/>
    <col min="13057" max="13057" width="38.75" customWidth="1" style="83"/>
    <col min="13058" max="13058" width="9.75" customWidth="1" style="83"/>
    <col min="13059" max="13059" width="9.0" style="83"/>
    <col min="13060" max="13060" width="9.375" customWidth="1" style="83"/>
    <col min="13061" max="13061" width="10.5" customWidth="1" style="83"/>
    <col min="13062" max="13310" width="9.0" style="83"/>
    <col min="13311" max="13311" width="24.625" customWidth="1" style="83"/>
    <col min="13312" max="13312" width="10.0" customWidth="1" style="83"/>
    <col min="13313" max="13313" width="38.75" customWidth="1" style="83"/>
    <col min="13314" max="13314" width="9.75" customWidth="1" style="83"/>
    <col min="13315" max="13315" width="9.0" style="83"/>
    <col min="13316" max="13316" width="9.375" customWidth="1" style="83"/>
    <col min="13317" max="13317" width="10.5" customWidth="1" style="83"/>
    <col min="13318" max="13566" width="9.0" style="83"/>
    <col min="13567" max="13567" width="24.625" customWidth="1" style="83"/>
    <col min="13568" max="13568" width="10.0" customWidth="1" style="83"/>
    <col min="13569" max="13569" width="38.75" customWidth="1" style="83"/>
    <col min="13570" max="13570" width="9.75" customWidth="1" style="83"/>
    <col min="13571" max="13571" width="9.0" style="83"/>
    <col min="13572" max="13572" width="9.375" customWidth="1" style="83"/>
    <col min="13573" max="13573" width="10.5" customWidth="1" style="83"/>
    <col min="13574" max="13822" width="9.0" style="83"/>
    <col min="13823" max="13823" width="24.625" customWidth="1" style="83"/>
    <col min="13824" max="13824" width="10.0" customWidth="1" style="83"/>
    <col min="13825" max="13825" width="38.75" customWidth="1" style="83"/>
    <col min="13826" max="13826" width="9.75" customWidth="1" style="83"/>
    <col min="13827" max="13827" width="9.0" style="83"/>
    <col min="13828" max="13828" width="9.375" customWidth="1" style="83"/>
    <col min="13829" max="13829" width="10.5" customWidth="1" style="83"/>
    <col min="13830" max="14078" width="9.0" style="83"/>
    <col min="14079" max="14079" width="24.625" customWidth="1" style="83"/>
    <col min="14080" max="14080" width="10.0" customWidth="1" style="83"/>
    <col min="14081" max="14081" width="38.75" customWidth="1" style="83"/>
    <col min="14082" max="14082" width="9.75" customWidth="1" style="83"/>
    <col min="14083" max="14083" width="9.0" style="83"/>
    <col min="14084" max="14084" width="9.375" customWidth="1" style="83"/>
    <col min="14085" max="14085" width="10.5" customWidth="1" style="83"/>
    <col min="14086" max="14334" width="9.0" style="83"/>
    <col min="14335" max="14335" width="24.625" customWidth="1" style="83"/>
    <col min="14336" max="14336" width="10.0" customWidth="1" style="83"/>
    <col min="14337" max="14337" width="38.75" customWidth="1" style="83"/>
    <col min="14338" max="14338" width="9.75" customWidth="1" style="83"/>
    <col min="14339" max="14339" width="9.0" style="83"/>
    <col min="14340" max="14340" width="9.375" customWidth="1" style="83"/>
    <col min="14341" max="14341" width="10.5" customWidth="1" style="83"/>
    <col min="14342" max="14590" width="9.0" style="83"/>
    <col min="14591" max="14591" width="24.625" customWidth="1" style="83"/>
    <col min="14592" max="14592" width="10.0" customWidth="1" style="83"/>
    <col min="14593" max="14593" width="38.75" customWidth="1" style="83"/>
    <col min="14594" max="14594" width="9.75" customWidth="1" style="83"/>
    <col min="14595" max="14595" width="9.0" style="83"/>
    <col min="14596" max="14596" width="9.375" customWidth="1" style="83"/>
    <col min="14597" max="14597" width="10.5" customWidth="1" style="83"/>
    <col min="14598" max="14846" width="9.0" style="83"/>
    <col min="14847" max="14847" width="24.625" customWidth="1" style="83"/>
    <col min="14848" max="14848" width="10.0" customWidth="1" style="83"/>
    <col min="14849" max="14849" width="38.75" customWidth="1" style="83"/>
    <col min="14850" max="14850" width="9.75" customWidth="1" style="83"/>
    <col min="14851" max="14851" width="9.0" style="83"/>
    <col min="14852" max="14852" width="9.375" customWidth="1" style="83"/>
    <col min="14853" max="14853" width="10.5" customWidth="1" style="83"/>
    <col min="14854" max="15102" width="9.0" style="83"/>
    <col min="15103" max="15103" width="24.625" customWidth="1" style="83"/>
    <col min="15104" max="15104" width="10.0" customWidth="1" style="83"/>
    <col min="15105" max="15105" width="38.75" customWidth="1" style="83"/>
    <col min="15106" max="15106" width="9.75" customWidth="1" style="83"/>
    <col min="15107" max="15107" width="9.0" style="83"/>
    <col min="15108" max="15108" width="9.375" customWidth="1" style="83"/>
    <col min="15109" max="15109" width="10.5" customWidth="1" style="83"/>
    <col min="15110" max="15358" width="9.0" style="83"/>
    <col min="15359" max="15359" width="24.625" customWidth="1" style="83"/>
    <col min="15360" max="15360" width="10.0" customWidth="1" style="83"/>
    <col min="15361" max="15361" width="38.75" customWidth="1" style="83"/>
    <col min="15362" max="15362" width="9.75" customWidth="1" style="83"/>
    <col min="15363" max="15363" width="9.0" style="83"/>
    <col min="15364" max="15364" width="9.375" customWidth="1" style="83"/>
    <col min="15365" max="15365" width="10.5" customWidth="1" style="83"/>
    <col min="15366" max="15614" width="9.0" style="83"/>
    <col min="15615" max="15615" width="24.625" customWidth="1" style="83"/>
    <col min="15616" max="15616" width="10.0" customWidth="1" style="83"/>
    <col min="15617" max="15617" width="38.75" customWidth="1" style="83"/>
    <col min="15618" max="15618" width="9.75" customWidth="1" style="83"/>
    <col min="15619" max="15619" width="9.0" style="83"/>
    <col min="15620" max="15620" width="9.375" customWidth="1" style="83"/>
    <col min="15621" max="15621" width="10.5" customWidth="1" style="83"/>
    <col min="15622" max="15870" width="9.0" style="83"/>
    <col min="15871" max="15871" width="24.625" customWidth="1" style="83"/>
    <col min="15872" max="15872" width="10.0" customWidth="1" style="83"/>
    <col min="15873" max="15873" width="38.75" customWidth="1" style="83"/>
    <col min="15874" max="15874" width="9.75" customWidth="1" style="83"/>
    <col min="15875" max="15875" width="9.0" style="83"/>
    <col min="15876" max="15876" width="9.375" customWidth="1" style="83"/>
    <col min="15877" max="15877" width="10.5" customWidth="1" style="83"/>
    <col min="15878" max="16126" width="9.0" style="83"/>
    <col min="16127" max="16127" width="24.625" customWidth="1" style="83"/>
    <col min="16128" max="16128" width="10.0" customWidth="1" style="83"/>
    <col min="16129" max="16129" width="38.75" customWidth="1" style="83"/>
    <col min="16130" max="16130" width="9.75" customWidth="1" style="83"/>
    <col min="16131" max="16131" width="9.0" style="83"/>
    <col min="16132" max="16132" width="9.375" customWidth="1" style="83"/>
    <col min="16133" max="16133" width="10.5" customWidth="1" style="83"/>
    <col min="16134" max="16384" width="9.0" style="83"/>
  </cols>
  <sheetData>
    <row r="1" spans="1:2" ht="22.5" customHeight="1" x14ac:dyDescent="0.15">
      <c r="A1" s="440" t="s">
        <v>1505</v>
      </c>
      <c r="B1" s="440"/>
    </row>
    <row r="2" spans="1:2" ht="22.5" customHeight="1" x14ac:dyDescent="0.15">
      <c r="B2" s="84" t="s">
        <v>1044</v>
      </c>
    </row>
    <row r="3" spans="1:2" s="80" customFormat="1" ht="22.5" customHeight="1" x14ac:dyDescent="0.15">
      <c r="A3" s="61" t="s">
        <v>52</v>
      </c>
      <c r="B3" s="61" t="s">
        <v>3</v>
      </c>
    </row>
    <row r="4" spans="1:4" s="80" customFormat="1" ht="22.5" customHeight="1" x14ac:dyDescent="0.15">
      <c r="A4" s="86" t="s">
        <v>1506</v>
      </c>
      <c r="B4" s="87">
        <v>150</v>
      </c>
      <c r="C4" s="88"/>
      <c r="D4" s="89"/>
    </row>
    <row r="5" spans="1:4" s="80" customFormat="1" ht="22.5" customHeight="1" x14ac:dyDescent="0.15">
      <c r="A5" s="90" t="s">
        <v>1507</v>
      </c>
      <c r="B5" s="63"/>
      <c r="D5" s="89"/>
    </row>
    <row r="6" spans="1:4" s="80" customFormat="1" ht="22.5" customHeight="1" x14ac:dyDescent="0.15">
      <c r="A6" s="90" t="s">
        <v>1508</v>
      </c>
      <c r="B6" s="63"/>
      <c r="D6" s="89"/>
    </row>
    <row r="7" spans="1:4" s="80" customFormat="1" ht="22.5" customHeight="1" x14ac:dyDescent="0.15">
      <c r="A7" s="90" t="s">
        <v>1509</v>
      </c>
      <c r="B7" s="63"/>
      <c r="D7" s="89"/>
    </row>
    <row r="8" spans="1:4" s="80" customFormat="1" ht="22.5" customHeight="1" x14ac:dyDescent="0.15">
      <c r="A8" s="90" t="s">
        <v>1510</v>
      </c>
      <c r="B8" s="63">
        <v>150</v>
      </c>
      <c r="D8" s="89"/>
    </row>
    <row r="9" spans="1:4" s="80" customFormat="1" ht="22.5" customHeight="1" x14ac:dyDescent="0.15">
      <c r="A9" s="90" t="s">
        <v>1511</v>
      </c>
      <c r="B9" s="87"/>
      <c r="D9" s="89"/>
    </row>
    <row r="10" spans="1:4" s="80" customFormat="1" ht="22.5" customHeight="1" x14ac:dyDescent="0.15">
      <c r="A10" s="86" t="s">
        <v>1512</v>
      </c>
      <c r="B10" s="87">
        <v>240</v>
      </c>
      <c r="D10" s="89"/>
    </row>
    <row r="11" spans="1:4" s="80" customFormat="1" ht="22.5" customHeight="1" x14ac:dyDescent="0.15">
      <c r="A11" s="90" t="s">
        <v>1513</v>
      </c>
      <c r="B11" s="63"/>
      <c r="D11" s="89"/>
    </row>
    <row r="12" spans="1:4" s="80" customFormat="1" ht="22.5" customHeight="1" x14ac:dyDescent="0.15">
      <c r="A12" s="90" t="s">
        <v>1514</v>
      </c>
      <c r="B12" s="63">
        <v>240</v>
      </c>
      <c r="D12" s="89"/>
    </row>
    <row r="13" spans="1:4" s="80" customFormat="1" ht="22.5" customHeight="1" x14ac:dyDescent="0.15">
      <c r="A13" s="90" t="s">
        <v>1515</v>
      </c>
      <c r="B13" s="63"/>
      <c r="D13" s="89"/>
    </row>
    <row r="14" spans="1:4" s="80" customFormat="1" ht="22.5" customHeight="1" x14ac:dyDescent="0.15">
      <c r="A14" s="90" t="s">
        <v>1516</v>
      </c>
      <c r="B14" s="91"/>
      <c r="D14" s="89"/>
    </row>
    <row r="15" spans="1:4" s="80" customFormat="1" ht="22.5" customHeight="1" x14ac:dyDescent="0.15">
      <c r="A15" s="85" t="s">
        <v>1517</v>
      </c>
      <c r="B15" s="63"/>
      <c r="D15" s="89"/>
    </row>
    <row r="16" spans="1:4" s="80" customFormat="1" ht="22.5" customHeight="1" x14ac:dyDescent="0.15">
      <c r="A16" s="85" t="s">
        <v>1518</v>
      </c>
      <c r="B16" s="63"/>
      <c r="D16" s="89"/>
    </row>
    <row r="17" spans="1:4" s="80" customFormat="1" ht="22.5" customHeight="1" x14ac:dyDescent="0.15">
      <c r="A17" s="85" t="s">
        <v>1519</v>
      </c>
      <c r="B17" s="63"/>
      <c r="D17" s="89"/>
    </row>
    <row r="18" spans="1:4" s="80" customFormat="1" ht="22.5" customHeight="1" x14ac:dyDescent="0.15">
      <c r="A18" s="85" t="s">
        <v>1520</v>
      </c>
      <c r="B18" s="63"/>
      <c r="D18" s="89"/>
    </row>
    <row r="19" spans="1:5" s="80" customFormat="1" ht="22.5" customHeight="1" x14ac:dyDescent="0.15">
      <c r="A19" s="92" t="s">
        <v>1521</v>
      </c>
      <c r="B19" s="87">
        <v>350</v>
      </c>
      <c r="C19" s="81"/>
      <c r="D19" s="89"/>
      <c r="E19" s="88"/>
    </row>
    <row r="20" spans="1:4" s="80" customFormat="1" ht="22.5" customHeight="1" x14ac:dyDescent="0.15">
      <c r="A20" s="85" t="s">
        <v>1522</v>
      </c>
      <c r="B20" s="63">
        <v>350</v>
      </c>
      <c r="D20" s="89"/>
    </row>
    <row r="21" spans="1:4" s="80" customFormat="1" ht="22.5" customHeight="1" x14ac:dyDescent="0.15">
      <c r="A21" s="92" t="s">
        <v>1523</v>
      </c>
      <c r="B21" s="87">
        <v>0</v>
      </c>
      <c r="D21" s="89"/>
    </row>
    <row r="22" spans="1:4" s="80" customFormat="1" ht="22.5" customHeight="1" x14ac:dyDescent="0.15">
      <c r="A22" s="85" t="s">
        <v>1524</v>
      </c>
      <c r="B22" s="63"/>
      <c r="D22" s="89"/>
    </row>
    <row r="23" spans="1:4" s="80" customFormat="1" ht="22.5" customHeight="1" x14ac:dyDescent="0.15">
      <c r="A23" s="85" t="s">
        <v>1525</v>
      </c>
      <c r="B23" s="63"/>
      <c r="D23" s="89"/>
    </row>
    <row r="24" spans="1:4" s="80" customFormat="1" ht="22.5" customHeight="1" x14ac:dyDescent="0.15">
      <c r="A24" s="85" t="s">
        <v>1526</v>
      </c>
      <c r="B24" s="63"/>
      <c r="D24" s="89"/>
    </row>
    <row r="25" spans="1:4" s="80" customFormat="1" ht="22.5" customHeight="1" x14ac:dyDescent="0.15">
      <c r="A25" s="92" t="s">
        <v>1527</v>
      </c>
      <c r="B25" s="87"/>
      <c r="D25" s="93"/>
    </row>
    <row r="26" spans="1:5" s="81" customFormat="1" ht="22.5" customHeight="1" x14ac:dyDescent="0.15">
      <c r="A26" s="94" t="s">
        <v>1528</v>
      </c>
      <c r="B26" s="87">
        <f>B25+B4+B10+B19</f>
        <v>740</v>
      </c>
      <c r="D26" s="89"/>
      <c r="E26" s="96"/>
    </row>
    <row r="27" spans="1:4" ht="22.5" customHeight="1" x14ac:dyDescent="0.15">
      <c r="A27" s="441"/>
      <c r="B27" s="441"/>
      <c r="D27" s="97"/>
    </row>
    <row r="28" spans="1:4" ht="22.5" customHeight="1" x14ac:dyDescent="0.15">
      <c r="B28" s="98"/>
      <c r="D28" s="99"/>
    </row>
    <row r="29" spans="1:4" ht="22.5" customHeight="1" x14ac:dyDescent="0.15">
      <c r="B29" s="100"/>
      <c r="D29" s="97"/>
    </row>
    <row r="30" spans="1:4" ht="22.5" customHeight="1" x14ac:dyDescent="0.15">
      <c r="A30" s="83"/>
      <c r="D30" s="99"/>
    </row>
    <row r="31" spans="1:4" ht="22.5" customHeight="1" x14ac:dyDescent="0.15">
      <c r="A31" s="83"/>
      <c r="D31" s="97"/>
    </row>
    <row r="32" spans="1:4" ht="22.5" customHeight="1" x14ac:dyDescent="0.15">
      <c r="A32" s="83"/>
      <c r="D32" s="97"/>
    </row>
    <row r="33" spans="1:4" ht="22.5" customHeight="1" x14ac:dyDescent="0.15">
      <c r="A33" s="83"/>
      <c r="D33" s="97"/>
    </row>
    <row r="34" spans="1:4" ht="22.5" customHeight="1" x14ac:dyDescent="0.15">
      <c r="A34" s="83"/>
      <c r="D34" s="99"/>
    </row>
  </sheetData>
  <mergeCells count="2">
    <mergeCell ref="A27:B27"/>
    <mergeCell ref="A1:B1"/>
  </mergeCells>
  <phoneticPr fontId="0" type="noConversion"/>
  <pageMargins left="0.6999125161508876" right="0.6999125161508876" top="0.7499062639521802" bottom="0.7499062639521802" header="0.2999625102741512" footer="0.2999625102741512"/>
  <pageSetup paperSize="9"/>
  <extLst>
    <ext uri="{2D9387EB-5337-4D45-933B-B4D357D02E09}">
      <gutter val="0.0" pos="0"/>
    </ext>
  </extLs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WVM17"/>
  <sheetViews>
    <sheetView zoomScaleNormal="100" topLeftCell="A1" workbookViewId="0">
      <selection activeCell="H16" activeCellId="0" sqref="H16"/>
    </sheetView>
  </sheetViews>
  <sheetFormatPr defaultRowHeight="24.75" customHeight="1" defaultColWidth="9.000137329101562" x14ac:dyDescent="0.15"/>
  <cols>
    <col min="1" max="1" width="49.0" customWidth="1" style="59"/>
    <col min="2" max="2" width="30.375" customWidth="1"/>
    <col min="3" max="3" width="9.0"/>
    <col min="4" max="4" width="9.375" customWidth="1"/>
    <col min="5" max="5" width="10.5" customWidth="1"/>
    <col min="6" max="254" width="9.0"/>
    <col min="255" max="255" width="24.625" customWidth="1"/>
    <col min="256" max="256" width="10.0" customWidth="1"/>
    <col min="257" max="257" width="38.75" customWidth="1"/>
    <col min="258" max="258" width="9.75" customWidth="1"/>
    <col min="259" max="259" width="9.0"/>
    <col min="260" max="260" width="9.375" customWidth="1"/>
    <col min="261" max="261" width="10.5" customWidth="1"/>
    <col min="262" max="510" width="9.0"/>
    <col min="511" max="511" width="24.625" customWidth="1"/>
    <col min="512" max="512" width="10.0" customWidth="1"/>
    <col min="513" max="513" width="38.75" customWidth="1"/>
    <col min="514" max="514" width="9.75" customWidth="1"/>
    <col min="515" max="515" width="9.0"/>
    <col min="516" max="516" width="9.375" customWidth="1"/>
    <col min="517" max="517" width="10.5" customWidth="1"/>
    <col min="518" max="766" width="9.0"/>
    <col min="767" max="767" width="24.625" customWidth="1"/>
    <col min="768" max="768" width="10.0" customWidth="1"/>
    <col min="769" max="769" width="38.75" customWidth="1"/>
    <col min="770" max="770" width="9.75" customWidth="1"/>
    <col min="771" max="771" width="9.0"/>
    <col min="772" max="772" width="9.375" customWidth="1"/>
    <col min="773" max="773" width="10.5" customWidth="1"/>
    <col min="774" max="1022" width="9.0"/>
    <col min="1023" max="1023" width="24.625" customWidth="1"/>
    <col min="1024" max="1024" width="10.0" customWidth="1"/>
    <col min="1025" max="1025" width="38.75" customWidth="1"/>
    <col min="1026" max="1026" width="9.75" customWidth="1"/>
    <col min="1027" max="1027" width="9.0"/>
    <col min="1028" max="1028" width="9.375" customWidth="1"/>
    <col min="1029" max="1029" width="10.5" customWidth="1"/>
    <col min="1030" max="1278" width="9.0"/>
    <col min="1279" max="1279" width="24.625" customWidth="1"/>
    <col min="1280" max="1280" width="10.0" customWidth="1"/>
    <col min="1281" max="1281" width="38.75" customWidth="1"/>
    <col min="1282" max="1282" width="9.75" customWidth="1"/>
    <col min="1283" max="1283" width="9.0"/>
    <col min="1284" max="1284" width="9.375" customWidth="1"/>
    <col min="1285" max="1285" width="10.5" customWidth="1"/>
    <col min="1286" max="1534" width="9.0"/>
    <col min="1535" max="1535" width="24.625" customWidth="1"/>
    <col min="1536" max="1536" width="10.0" customWidth="1"/>
    <col min="1537" max="1537" width="38.75" customWidth="1"/>
    <col min="1538" max="1538" width="9.75" customWidth="1"/>
    <col min="1539" max="1539" width="9.0"/>
    <col min="1540" max="1540" width="9.375" customWidth="1"/>
    <col min="1541" max="1541" width="10.5" customWidth="1"/>
    <col min="1542" max="1790" width="9.0"/>
    <col min="1791" max="1791" width="24.625" customWidth="1"/>
    <col min="1792" max="1792" width="10.0" customWidth="1"/>
    <col min="1793" max="1793" width="38.75" customWidth="1"/>
    <col min="1794" max="1794" width="9.75" customWidth="1"/>
    <col min="1795" max="1795" width="9.0"/>
    <col min="1796" max="1796" width="9.375" customWidth="1"/>
    <col min="1797" max="1797" width="10.5" customWidth="1"/>
    <col min="1798" max="2046" width="9.0"/>
    <col min="2047" max="2047" width="24.625" customWidth="1"/>
    <col min="2048" max="2048" width="10.0" customWidth="1"/>
    <col min="2049" max="2049" width="38.75" customWidth="1"/>
    <col min="2050" max="2050" width="9.75" customWidth="1"/>
    <col min="2051" max="2051" width="9.0"/>
    <col min="2052" max="2052" width="9.375" customWidth="1"/>
    <col min="2053" max="2053" width="10.5" customWidth="1"/>
    <col min="2054" max="2302" width="9.0"/>
    <col min="2303" max="2303" width="24.625" customWidth="1"/>
    <col min="2304" max="2304" width="10.0" customWidth="1"/>
    <col min="2305" max="2305" width="38.75" customWidth="1"/>
    <col min="2306" max="2306" width="9.75" customWidth="1"/>
    <col min="2307" max="2307" width="9.0"/>
    <col min="2308" max="2308" width="9.375" customWidth="1"/>
    <col min="2309" max="2309" width="10.5" customWidth="1"/>
    <col min="2310" max="2558" width="9.0"/>
    <col min="2559" max="2559" width="24.625" customWidth="1"/>
    <col min="2560" max="2560" width="10.0" customWidth="1"/>
    <col min="2561" max="2561" width="38.75" customWidth="1"/>
    <col min="2562" max="2562" width="9.75" customWidth="1"/>
    <col min="2563" max="2563" width="9.0"/>
    <col min="2564" max="2564" width="9.375" customWidth="1"/>
    <col min="2565" max="2565" width="10.5" customWidth="1"/>
    <col min="2566" max="2814" width="9.0"/>
    <col min="2815" max="2815" width="24.625" customWidth="1"/>
    <col min="2816" max="2816" width="10.0" customWidth="1"/>
    <col min="2817" max="2817" width="38.75" customWidth="1"/>
    <col min="2818" max="2818" width="9.75" customWidth="1"/>
    <col min="2819" max="2819" width="9.0"/>
    <col min="2820" max="2820" width="9.375" customWidth="1"/>
    <col min="2821" max="2821" width="10.5" customWidth="1"/>
    <col min="2822" max="3070" width="9.0"/>
    <col min="3071" max="3071" width="24.625" customWidth="1"/>
    <col min="3072" max="3072" width="10.0" customWidth="1"/>
    <col min="3073" max="3073" width="38.75" customWidth="1"/>
    <col min="3074" max="3074" width="9.75" customWidth="1"/>
    <col min="3075" max="3075" width="9.0"/>
    <col min="3076" max="3076" width="9.375" customWidth="1"/>
    <col min="3077" max="3077" width="10.5" customWidth="1"/>
    <col min="3078" max="3326" width="9.0"/>
    <col min="3327" max="3327" width="24.625" customWidth="1"/>
    <col min="3328" max="3328" width="10.0" customWidth="1"/>
    <col min="3329" max="3329" width="38.75" customWidth="1"/>
    <col min="3330" max="3330" width="9.75" customWidth="1"/>
    <col min="3331" max="3331" width="9.0"/>
    <col min="3332" max="3332" width="9.375" customWidth="1"/>
    <col min="3333" max="3333" width="10.5" customWidth="1"/>
    <col min="3334" max="3582" width="9.0"/>
    <col min="3583" max="3583" width="24.625" customWidth="1"/>
    <col min="3584" max="3584" width="10.0" customWidth="1"/>
    <col min="3585" max="3585" width="38.75" customWidth="1"/>
    <col min="3586" max="3586" width="9.75" customWidth="1"/>
    <col min="3587" max="3587" width="9.0"/>
    <col min="3588" max="3588" width="9.375" customWidth="1"/>
    <col min="3589" max="3589" width="10.5" customWidth="1"/>
    <col min="3590" max="3838" width="9.0"/>
    <col min="3839" max="3839" width="24.625" customWidth="1"/>
    <col min="3840" max="3840" width="10.0" customWidth="1"/>
    <col min="3841" max="3841" width="38.75" customWidth="1"/>
    <col min="3842" max="3842" width="9.75" customWidth="1"/>
    <col min="3843" max="3843" width="9.0"/>
    <col min="3844" max="3844" width="9.375" customWidth="1"/>
    <col min="3845" max="3845" width="10.5" customWidth="1"/>
    <col min="3846" max="4094" width="9.0"/>
    <col min="4095" max="4095" width="24.625" customWidth="1"/>
    <col min="4096" max="4096" width="10.0" customWidth="1"/>
    <col min="4097" max="4097" width="38.75" customWidth="1"/>
    <col min="4098" max="4098" width="9.75" customWidth="1"/>
    <col min="4099" max="4099" width="9.0"/>
    <col min="4100" max="4100" width="9.375" customWidth="1"/>
    <col min="4101" max="4101" width="10.5" customWidth="1"/>
    <col min="4102" max="4350" width="9.0"/>
    <col min="4351" max="4351" width="24.625" customWidth="1"/>
    <col min="4352" max="4352" width="10.0" customWidth="1"/>
    <col min="4353" max="4353" width="38.75" customWidth="1"/>
    <col min="4354" max="4354" width="9.75" customWidth="1"/>
    <col min="4355" max="4355" width="9.0"/>
    <col min="4356" max="4356" width="9.375" customWidth="1"/>
    <col min="4357" max="4357" width="10.5" customWidth="1"/>
    <col min="4358" max="4606" width="9.0"/>
    <col min="4607" max="4607" width="24.625" customWidth="1"/>
    <col min="4608" max="4608" width="10.0" customWidth="1"/>
    <col min="4609" max="4609" width="38.75" customWidth="1"/>
    <col min="4610" max="4610" width="9.75" customWidth="1"/>
    <col min="4611" max="4611" width="9.0"/>
    <col min="4612" max="4612" width="9.375" customWidth="1"/>
    <col min="4613" max="4613" width="10.5" customWidth="1"/>
    <col min="4614" max="4862" width="9.0"/>
    <col min="4863" max="4863" width="24.625" customWidth="1"/>
    <col min="4864" max="4864" width="10.0" customWidth="1"/>
    <col min="4865" max="4865" width="38.75" customWidth="1"/>
    <col min="4866" max="4866" width="9.75" customWidth="1"/>
    <col min="4867" max="4867" width="9.0"/>
    <col min="4868" max="4868" width="9.375" customWidth="1"/>
    <col min="4869" max="4869" width="10.5" customWidth="1"/>
    <col min="4870" max="5118" width="9.0"/>
    <col min="5119" max="5119" width="24.625" customWidth="1"/>
    <col min="5120" max="5120" width="10.0" customWidth="1"/>
    <col min="5121" max="5121" width="38.75" customWidth="1"/>
    <col min="5122" max="5122" width="9.75" customWidth="1"/>
    <col min="5123" max="5123" width="9.0"/>
    <col min="5124" max="5124" width="9.375" customWidth="1"/>
    <col min="5125" max="5125" width="10.5" customWidth="1"/>
    <col min="5126" max="5374" width="9.0"/>
    <col min="5375" max="5375" width="24.625" customWidth="1"/>
    <col min="5376" max="5376" width="10.0" customWidth="1"/>
    <col min="5377" max="5377" width="38.75" customWidth="1"/>
    <col min="5378" max="5378" width="9.75" customWidth="1"/>
    <col min="5379" max="5379" width="9.0"/>
    <col min="5380" max="5380" width="9.375" customWidth="1"/>
    <col min="5381" max="5381" width="10.5" customWidth="1"/>
    <col min="5382" max="5630" width="9.0"/>
    <col min="5631" max="5631" width="24.625" customWidth="1"/>
    <col min="5632" max="5632" width="10.0" customWidth="1"/>
    <col min="5633" max="5633" width="38.75" customWidth="1"/>
    <col min="5634" max="5634" width="9.75" customWidth="1"/>
    <col min="5635" max="5635" width="9.0"/>
    <col min="5636" max="5636" width="9.375" customWidth="1"/>
    <col min="5637" max="5637" width="10.5" customWidth="1"/>
    <col min="5638" max="5886" width="9.0"/>
    <col min="5887" max="5887" width="24.625" customWidth="1"/>
    <col min="5888" max="5888" width="10.0" customWidth="1"/>
    <col min="5889" max="5889" width="38.75" customWidth="1"/>
    <col min="5890" max="5890" width="9.75" customWidth="1"/>
    <col min="5891" max="5891" width="9.0"/>
    <col min="5892" max="5892" width="9.375" customWidth="1"/>
    <col min="5893" max="5893" width="10.5" customWidth="1"/>
    <col min="5894" max="6142" width="9.0"/>
    <col min="6143" max="6143" width="24.625" customWidth="1"/>
    <col min="6144" max="6144" width="10.0" customWidth="1"/>
    <col min="6145" max="6145" width="38.75" customWidth="1"/>
    <col min="6146" max="6146" width="9.75" customWidth="1"/>
    <col min="6147" max="6147" width="9.0"/>
    <col min="6148" max="6148" width="9.375" customWidth="1"/>
    <col min="6149" max="6149" width="10.5" customWidth="1"/>
    <col min="6150" max="6398" width="9.0"/>
    <col min="6399" max="6399" width="24.625" customWidth="1"/>
    <col min="6400" max="6400" width="10.0" customWidth="1"/>
    <col min="6401" max="6401" width="38.75" customWidth="1"/>
    <col min="6402" max="6402" width="9.75" customWidth="1"/>
    <col min="6403" max="6403" width="9.0"/>
    <col min="6404" max="6404" width="9.375" customWidth="1"/>
    <col min="6405" max="6405" width="10.5" customWidth="1"/>
    <col min="6406" max="6654" width="9.0"/>
    <col min="6655" max="6655" width="24.625" customWidth="1"/>
    <col min="6656" max="6656" width="10.0" customWidth="1"/>
    <col min="6657" max="6657" width="38.75" customWidth="1"/>
    <col min="6658" max="6658" width="9.75" customWidth="1"/>
    <col min="6659" max="6659" width="9.0"/>
    <col min="6660" max="6660" width="9.375" customWidth="1"/>
    <col min="6661" max="6661" width="10.5" customWidth="1"/>
    <col min="6662" max="6910" width="9.0"/>
    <col min="6911" max="6911" width="24.625" customWidth="1"/>
    <col min="6912" max="6912" width="10.0" customWidth="1"/>
    <col min="6913" max="6913" width="38.75" customWidth="1"/>
    <col min="6914" max="6914" width="9.75" customWidth="1"/>
    <col min="6915" max="6915" width="9.0"/>
    <col min="6916" max="6916" width="9.375" customWidth="1"/>
    <col min="6917" max="6917" width="10.5" customWidth="1"/>
    <col min="6918" max="7166" width="9.0"/>
    <col min="7167" max="7167" width="24.625" customWidth="1"/>
    <col min="7168" max="7168" width="10.0" customWidth="1"/>
    <col min="7169" max="7169" width="38.75" customWidth="1"/>
    <col min="7170" max="7170" width="9.75" customWidth="1"/>
    <col min="7171" max="7171" width="9.0"/>
    <col min="7172" max="7172" width="9.375" customWidth="1"/>
    <col min="7173" max="7173" width="10.5" customWidth="1"/>
    <col min="7174" max="7422" width="9.0"/>
    <col min="7423" max="7423" width="24.625" customWidth="1"/>
    <col min="7424" max="7424" width="10.0" customWidth="1"/>
    <col min="7425" max="7425" width="38.75" customWidth="1"/>
    <col min="7426" max="7426" width="9.75" customWidth="1"/>
    <col min="7427" max="7427" width="9.0"/>
    <col min="7428" max="7428" width="9.375" customWidth="1"/>
    <col min="7429" max="7429" width="10.5" customWidth="1"/>
    <col min="7430" max="7678" width="9.0"/>
    <col min="7679" max="7679" width="24.625" customWidth="1"/>
    <col min="7680" max="7680" width="10.0" customWidth="1"/>
    <col min="7681" max="7681" width="38.75" customWidth="1"/>
    <col min="7682" max="7682" width="9.75" customWidth="1"/>
    <col min="7683" max="7683" width="9.0"/>
    <col min="7684" max="7684" width="9.375" customWidth="1"/>
    <col min="7685" max="7685" width="10.5" customWidth="1"/>
    <col min="7686" max="7934" width="9.0"/>
    <col min="7935" max="7935" width="24.625" customWidth="1"/>
    <col min="7936" max="7936" width="10.0" customWidth="1"/>
    <col min="7937" max="7937" width="38.75" customWidth="1"/>
    <col min="7938" max="7938" width="9.75" customWidth="1"/>
    <col min="7939" max="7939" width="9.0"/>
    <col min="7940" max="7940" width="9.375" customWidth="1"/>
    <col min="7941" max="7941" width="10.5" customWidth="1"/>
    <col min="7942" max="8190" width="9.0"/>
    <col min="8191" max="8191" width="24.625" customWidth="1"/>
    <col min="8192" max="8192" width="10.0" customWidth="1"/>
    <col min="8193" max="8193" width="38.75" customWidth="1"/>
    <col min="8194" max="8194" width="9.75" customWidth="1"/>
    <col min="8195" max="8195" width="9.0"/>
    <col min="8196" max="8196" width="9.375" customWidth="1"/>
    <col min="8197" max="8197" width="10.5" customWidth="1"/>
    <col min="8198" max="8446" width="9.0"/>
    <col min="8447" max="8447" width="24.625" customWidth="1"/>
    <col min="8448" max="8448" width="10.0" customWidth="1"/>
    <col min="8449" max="8449" width="38.75" customWidth="1"/>
    <col min="8450" max="8450" width="9.75" customWidth="1"/>
    <col min="8451" max="8451" width="9.0"/>
    <col min="8452" max="8452" width="9.375" customWidth="1"/>
    <col min="8453" max="8453" width="10.5" customWidth="1"/>
    <col min="8454" max="8702" width="9.0"/>
    <col min="8703" max="8703" width="24.625" customWidth="1"/>
    <col min="8704" max="8704" width="10.0" customWidth="1"/>
    <col min="8705" max="8705" width="38.75" customWidth="1"/>
    <col min="8706" max="8706" width="9.75" customWidth="1"/>
    <col min="8707" max="8707" width="9.0"/>
    <col min="8708" max="8708" width="9.375" customWidth="1"/>
    <col min="8709" max="8709" width="10.5" customWidth="1"/>
    <col min="8710" max="8958" width="9.0"/>
    <col min="8959" max="8959" width="24.625" customWidth="1"/>
    <col min="8960" max="8960" width="10.0" customWidth="1"/>
    <col min="8961" max="8961" width="38.75" customWidth="1"/>
    <col min="8962" max="8962" width="9.75" customWidth="1"/>
    <col min="8963" max="8963" width="9.0"/>
    <col min="8964" max="8964" width="9.375" customWidth="1"/>
    <col min="8965" max="8965" width="10.5" customWidth="1"/>
    <col min="8966" max="9214" width="9.0"/>
    <col min="9215" max="9215" width="24.625" customWidth="1"/>
    <col min="9216" max="9216" width="10.0" customWidth="1"/>
    <col min="9217" max="9217" width="38.75" customWidth="1"/>
    <col min="9218" max="9218" width="9.75" customWidth="1"/>
    <col min="9219" max="9219" width="9.0"/>
    <col min="9220" max="9220" width="9.375" customWidth="1"/>
    <col min="9221" max="9221" width="10.5" customWidth="1"/>
    <col min="9222" max="9470" width="9.0"/>
    <col min="9471" max="9471" width="24.625" customWidth="1"/>
    <col min="9472" max="9472" width="10.0" customWidth="1"/>
    <col min="9473" max="9473" width="38.75" customWidth="1"/>
    <col min="9474" max="9474" width="9.75" customWidth="1"/>
    <col min="9475" max="9475" width="9.0"/>
    <col min="9476" max="9476" width="9.375" customWidth="1"/>
    <col min="9477" max="9477" width="10.5" customWidth="1"/>
    <col min="9478" max="9726" width="9.0"/>
    <col min="9727" max="9727" width="24.625" customWidth="1"/>
    <col min="9728" max="9728" width="10.0" customWidth="1"/>
    <col min="9729" max="9729" width="38.75" customWidth="1"/>
    <col min="9730" max="9730" width="9.75" customWidth="1"/>
    <col min="9731" max="9731" width="9.0"/>
    <col min="9732" max="9732" width="9.375" customWidth="1"/>
    <col min="9733" max="9733" width="10.5" customWidth="1"/>
    <col min="9734" max="9982" width="9.0"/>
    <col min="9983" max="9983" width="24.625" customWidth="1"/>
    <col min="9984" max="9984" width="10.0" customWidth="1"/>
    <col min="9985" max="9985" width="38.75" customWidth="1"/>
    <col min="9986" max="9986" width="9.75" customWidth="1"/>
    <col min="9987" max="9987" width="9.0"/>
    <col min="9988" max="9988" width="9.375" customWidth="1"/>
    <col min="9989" max="9989" width="10.5" customWidth="1"/>
    <col min="9990" max="10238" width="9.0"/>
    <col min="10239" max="10239" width="24.625" customWidth="1"/>
    <col min="10240" max="10240" width="10.0" customWidth="1"/>
    <col min="10241" max="10241" width="38.75" customWidth="1"/>
    <col min="10242" max="10242" width="9.75" customWidth="1"/>
    <col min="10243" max="10243" width="9.0"/>
    <col min="10244" max="10244" width="9.375" customWidth="1"/>
    <col min="10245" max="10245" width="10.5" customWidth="1"/>
    <col min="10246" max="10494" width="9.0"/>
    <col min="10495" max="10495" width="24.625" customWidth="1"/>
    <col min="10496" max="10496" width="10.0" customWidth="1"/>
    <col min="10497" max="10497" width="38.75" customWidth="1"/>
    <col min="10498" max="10498" width="9.75" customWidth="1"/>
    <col min="10499" max="10499" width="9.0"/>
    <col min="10500" max="10500" width="9.375" customWidth="1"/>
    <col min="10501" max="10501" width="10.5" customWidth="1"/>
    <col min="10502" max="10750" width="9.0"/>
    <col min="10751" max="10751" width="24.625" customWidth="1"/>
    <col min="10752" max="10752" width="10.0" customWidth="1"/>
    <col min="10753" max="10753" width="38.75" customWidth="1"/>
    <col min="10754" max="10754" width="9.75" customWidth="1"/>
    <col min="10755" max="10755" width="9.0"/>
    <col min="10756" max="10756" width="9.375" customWidth="1"/>
    <col min="10757" max="10757" width="10.5" customWidth="1"/>
    <col min="10758" max="11006" width="9.0"/>
    <col min="11007" max="11007" width="24.625" customWidth="1"/>
    <col min="11008" max="11008" width="10.0" customWidth="1"/>
    <col min="11009" max="11009" width="38.75" customWidth="1"/>
    <col min="11010" max="11010" width="9.75" customWidth="1"/>
    <col min="11011" max="11011" width="9.0"/>
    <col min="11012" max="11012" width="9.375" customWidth="1"/>
    <col min="11013" max="11013" width="10.5" customWidth="1"/>
    <col min="11014" max="11262" width="9.0"/>
    <col min="11263" max="11263" width="24.625" customWidth="1"/>
    <col min="11264" max="11264" width="10.0" customWidth="1"/>
    <col min="11265" max="11265" width="38.75" customWidth="1"/>
    <col min="11266" max="11266" width="9.75" customWidth="1"/>
    <col min="11267" max="11267" width="9.0"/>
    <col min="11268" max="11268" width="9.375" customWidth="1"/>
    <col min="11269" max="11269" width="10.5" customWidth="1"/>
    <col min="11270" max="11518" width="9.0"/>
    <col min="11519" max="11519" width="24.625" customWidth="1"/>
    <col min="11520" max="11520" width="10.0" customWidth="1"/>
    <col min="11521" max="11521" width="38.75" customWidth="1"/>
    <col min="11522" max="11522" width="9.75" customWidth="1"/>
    <col min="11523" max="11523" width="9.0"/>
    <col min="11524" max="11524" width="9.375" customWidth="1"/>
    <col min="11525" max="11525" width="10.5" customWidth="1"/>
    <col min="11526" max="11774" width="9.0"/>
    <col min="11775" max="11775" width="24.625" customWidth="1"/>
    <col min="11776" max="11776" width="10.0" customWidth="1"/>
    <col min="11777" max="11777" width="38.75" customWidth="1"/>
    <col min="11778" max="11778" width="9.75" customWidth="1"/>
    <col min="11779" max="11779" width="9.0"/>
    <col min="11780" max="11780" width="9.375" customWidth="1"/>
    <col min="11781" max="11781" width="10.5" customWidth="1"/>
    <col min="11782" max="12030" width="9.0"/>
    <col min="12031" max="12031" width="24.625" customWidth="1"/>
    <col min="12032" max="12032" width="10.0" customWidth="1"/>
    <col min="12033" max="12033" width="38.75" customWidth="1"/>
    <col min="12034" max="12034" width="9.75" customWidth="1"/>
    <col min="12035" max="12035" width="9.0"/>
    <col min="12036" max="12036" width="9.375" customWidth="1"/>
    <col min="12037" max="12037" width="10.5" customWidth="1"/>
    <col min="12038" max="12286" width="9.0"/>
    <col min="12287" max="12287" width="24.625" customWidth="1"/>
    <col min="12288" max="12288" width="10.0" customWidth="1"/>
    <col min="12289" max="12289" width="38.75" customWidth="1"/>
    <col min="12290" max="12290" width="9.75" customWidth="1"/>
    <col min="12291" max="12291" width="9.0"/>
    <col min="12292" max="12292" width="9.375" customWidth="1"/>
    <col min="12293" max="12293" width="10.5" customWidth="1"/>
    <col min="12294" max="12542" width="9.0"/>
    <col min="12543" max="12543" width="24.625" customWidth="1"/>
    <col min="12544" max="12544" width="10.0" customWidth="1"/>
    <col min="12545" max="12545" width="38.75" customWidth="1"/>
    <col min="12546" max="12546" width="9.75" customWidth="1"/>
    <col min="12547" max="12547" width="9.0"/>
    <col min="12548" max="12548" width="9.375" customWidth="1"/>
    <col min="12549" max="12549" width="10.5" customWidth="1"/>
    <col min="12550" max="12798" width="9.0"/>
    <col min="12799" max="12799" width="24.625" customWidth="1"/>
    <col min="12800" max="12800" width="10.0" customWidth="1"/>
    <col min="12801" max="12801" width="38.75" customWidth="1"/>
    <col min="12802" max="12802" width="9.75" customWidth="1"/>
    <col min="12803" max="12803" width="9.0"/>
    <col min="12804" max="12804" width="9.375" customWidth="1"/>
    <col min="12805" max="12805" width="10.5" customWidth="1"/>
    <col min="12806" max="13054" width="9.0"/>
    <col min="13055" max="13055" width="24.625" customWidth="1"/>
    <col min="13056" max="13056" width="10.0" customWidth="1"/>
    <col min="13057" max="13057" width="38.75" customWidth="1"/>
    <col min="13058" max="13058" width="9.75" customWidth="1"/>
    <col min="13059" max="13059" width="9.0"/>
    <col min="13060" max="13060" width="9.375" customWidth="1"/>
    <col min="13061" max="13061" width="10.5" customWidth="1"/>
    <col min="13062" max="13310" width="9.0"/>
    <col min="13311" max="13311" width="24.625" customWidth="1"/>
    <col min="13312" max="13312" width="10.0" customWidth="1"/>
    <col min="13313" max="13313" width="38.75" customWidth="1"/>
    <col min="13314" max="13314" width="9.75" customWidth="1"/>
    <col min="13315" max="13315" width="9.0"/>
    <col min="13316" max="13316" width="9.375" customWidth="1"/>
    <col min="13317" max="13317" width="10.5" customWidth="1"/>
    <col min="13318" max="13566" width="9.0"/>
    <col min="13567" max="13567" width="24.625" customWidth="1"/>
    <col min="13568" max="13568" width="10.0" customWidth="1"/>
    <col min="13569" max="13569" width="38.75" customWidth="1"/>
    <col min="13570" max="13570" width="9.75" customWidth="1"/>
    <col min="13571" max="13571" width="9.0"/>
    <col min="13572" max="13572" width="9.375" customWidth="1"/>
    <col min="13573" max="13573" width="10.5" customWidth="1"/>
    <col min="13574" max="13822" width="9.0"/>
    <col min="13823" max="13823" width="24.625" customWidth="1"/>
    <col min="13824" max="13824" width="10.0" customWidth="1"/>
    <col min="13825" max="13825" width="38.75" customWidth="1"/>
    <col min="13826" max="13826" width="9.75" customWidth="1"/>
    <col min="13827" max="13827" width="9.0"/>
    <col min="13828" max="13828" width="9.375" customWidth="1"/>
    <col min="13829" max="13829" width="10.5" customWidth="1"/>
    <col min="13830" max="14078" width="9.0"/>
    <col min="14079" max="14079" width="24.625" customWidth="1"/>
    <col min="14080" max="14080" width="10.0" customWidth="1"/>
    <col min="14081" max="14081" width="38.75" customWidth="1"/>
    <col min="14082" max="14082" width="9.75" customWidth="1"/>
    <col min="14083" max="14083" width="9.0"/>
    <col min="14084" max="14084" width="9.375" customWidth="1"/>
    <col min="14085" max="14085" width="10.5" customWidth="1"/>
    <col min="14086" max="14334" width="9.0"/>
    <col min="14335" max="14335" width="24.625" customWidth="1"/>
    <col min="14336" max="14336" width="10.0" customWidth="1"/>
    <col min="14337" max="14337" width="38.75" customWidth="1"/>
    <col min="14338" max="14338" width="9.75" customWidth="1"/>
    <col min="14339" max="14339" width="9.0"/>
    <col min="14340" max="14340" width="9.375" customWidth="1"/>
    <col min="14341" max="14341" width="10.5" customWidth="1"/>
    <col min="14342" max="14590" width="9.0"/>
    <col min="14591" max="14591" width="24.625" customWidth="1"/>
    <col min="14592" max="14592" width="10.0" customWidth="1"/>
    <col min="14593" max="14593" width="38.75" customWidth="1"/>
    <col min="14594" max="14594" width="9.75" customWidth="1"/>
    <col min="14595" max="14595" width="9.0"/>
    <col min="14596" max="14596" width="9.375" customWidth="1"/>
    <col min="14597" max="14597" width="10.5" customWidth="1"/>
    <col min="14598" max="14846" width="9.0"/>
    <col min="14847" max="14847" width="24.625" customWidth="1"/>
    <col min="14848" max="14848" width="10.0" customWidth="1"/>
    <col min="14849" max="14849" width="38.75" customWidth="1"/>
    <col min="14850" max="14850" width="9.75" customWidth="1"/>
    <col min="14851" max="14851" width="9.0"/>
    <col min="14852" max="14852" width="9.375" customWidth="1"/>
    <col min="14853" max="14853" width="10.5" customWidth="1"/>
    <col min="14854" max="15102" width="9.0"/>
    <col min="15103" max="15103" width="24.625" customWidth="1"/>
    <col min="15104" max="15104" width="10.0" customWidth="1"/>
    <col min="15105" max="15105" width="38.75" customWidth="1"/>
    <col min="15106" max="15106" width="9.75" customWidth="1"/>
    <col min="15107" max="15107" width="9.0"/>
    <col min="15108" max="15108" width="9.375" customWidth="1"/>
    <col min="15109" max="15109" width="10.5" customWidth="1"/>
    <col min="15110" max="15358" width="9.0"/>
    <col min="15359" max="15359" width="24.625" customWidth="1"/>
    <col min="15360" max="15360" width="10.0" customWidth="1"/>
    <col min="15361" max="15361" width="38.75" customWidth="1"/>
    <col min="15362" max="15362" width="9.75" customWidth="1"/>
    <col min="15363" max="15363" width="9.0"/>
    <col min="15364" max="15364" width="9.375" customWidth="1"/>
    <col min="15365" max="15365" width="10.5" customWidth="1"/>
    <col min="15366" max="15614" width="9.0"/>
    <col min="15615" max="15615" width="24.625" customWidth="1"/>
    <col min="15616" max="15616" width="10.0" customWidth="1"/>
    <col min="15617" max="15617" width="38.75" customWidth="1"/>
    <col min="15618" max="15618" width="9.75" customWidth="1"/>
    <col min="15619" max="15619" width="9.0"/>
    <col min="15620" max="15620" width="9.375" customWidth="1"/>
    <col min="15621" max="15621" width="10.5" customWidth="1"/>
    <col min="15622" max="15870" width="9.0"/>
    <col min="15871" max="15871" width="24.625" customWidth="1"/>
    <col min="15872" max="15872" width="10.0" customWidth="1"/>
    <col min="15873" max="15873" width="38.75" customWidth="1"/>
    <col min="15874" max="15874" width="9.75" customWidth="1"/>
    <col min="15875" max="15875" width="9.0"/>
    <col min="15876" max="15876" width="9.375" customWidth="1"/>
    <col min="15877" max="15877" width="10.5" customWidth="1"/>
    <col min="15878" max="16126" width="9.0"/>
    <col min="16127" max="16127" width="24.625" customWidth="1"/>
    <col min="16128" max="16128" width="10.0" customWidth="1"/>
    <col min="16129" max="16129" width="38.75" customWidth="1"/>
    <col min="16130" max="16130" width="9.75" customWidth="1"/>
    <col min="16131" max="16131" width="9.0"/>
    <col min="16132" max="16132" width="9.375" customWidth="1"/>
    <col min="16133" max="16133" width="10.5" customWidth="1"/>
  </cols>
  <sheetData>
    <row r="1" spans="1:2" ht="24.75" customHeight="1" x14ac:dyDescent="0.15">
      <c r="A1" s="442" t="s">
        <v>1533</v>
      </c>
      <c r="B1" s="442"/>
    </row>
    <row r="2" spans="1:2" ht="24.75" customHeight="1" x14ac:dyDescent="0.15">
      <c r="B2" s="60" t="s">
        <v>1044</v>
      </c>
    </row>
    <row r="3" spans="1:2" s="57" customFormat="1" ht="24.75" customHeight="1" x14ac:dyDescent="0.15">
      <c r="A3" s="61" t="s">
        <v>52</v>
      </c>
      <c r="B3" s="61" t="s">
        <v>3</v>
      </c>
    </row>
    <row r="4" spans="1:4" s="57" customFormat="1" ht="24.75" customHeight="1" x14ac:dyDescent="0.15">
      <c r="A4" s="62" t="s">
        <v>1500</v>
      </c>
      <c r="B4" s="63">
        <v>1000</v>
      </c>
      <c r="C4" s="66"/>
      <c r="D4" s="67"/>
    </row>
    <row r="5" spans="1:4" s="57" customFormat="1" ht="24.75" customHeight="1" x14ac:dyDescent="0.15">
      <c r="A5" s="62" t="s">
        <v>1501</v>
      </c>
      <c r="B5" s="68"/>
      <c r="D5" s="67"/>
    </row>
    <row r="6" spans="1:4" s="57" customFormat="1" ht="24.75" customHeight="1" x14ac:dyDescent="0.15">
      <c r="A6" s="62" t="s">
        <v>1502</v>
      </c>
      <c r="B6" s="68"/>
      <c r="D6" s="67"/>
    </row>
    <row r="7" spans="1:4" s="57" customFormat="1" ht="24.75" customHeight="1" x14ac:dyDescent="0.15">
      <c r="A7" s="62" t="s">
        <v>1503</v>
      </c>
      <c r="B7" s="68"/>
      <c r="D7" s="67"/>
    </row>
    <row r="8" spans="1:4" s="57" customFormat="1" ht="24.75" customHeight="1" x14ac:dyDescent="0.15">
      <c r="A8" s="62" t="s">
        <v>1504</v>
      </c>
      <c r="B8" s="68"/>
      <c r="D8" s="67"/>
    </row>
    <row r="9" spans="1:5" s="58" customFormat="1" ht="24.75" customHeight="1" x14ac:dyDescent="0.15">
      <c r="A9" s="73" t="s">
        <v>46</v>
      </c>
      <c r="B9" s="74">
        <f>SUM(B4:B8)</f>
        <v>1000</v>
      </c>
      <c r="D9" s="67"/>
      <c r="E9" s="75"/>
    </row>
    <row r="10" spans="1:4" ht="24.75" customHeight="1" x14ac:dyDescent="0.15">
      <c r="A10" s="443"/>
      <c r="B10" s="443"/>
      <c r="D10" s="76"/>
    </row>
    <row r="11" spans="1:4" ht="24.75" customHeight="1" x14ac:dyDescent="0.15">
      <c r="D11" s="78"/>
    </row>
    <row r="12" spans="1:4" ht="24.75" customHeight="1" x14ac:dyDescent="0.15">
      <c r="B12" s="77"/>
      <c r="D12" s="76"/>
    </row>
    <row r="13" spans="1:4" ht="24.75" customHeight="1" x14ac:dyDescent="0.15">
      <c r="A13"/>
      <c r="D13" s="78"/>
    </row>
    <row r="14" spans="1:4" ht="24.75" customHeight="1" x14ac:dyDescent="0.15">
      <c r="A14"/>
      <c r="D14" s="76"/>
    </row>
    <row r="15" spans="1:4" ht="24.75" customHeight="1" x14ac:dyDescent="0.15">
      <c r="A15"/>
      <c r="D15" s="76"/>
    </row>
    <row r="16" spans="1:4" ht="24.75" customHeight="1" x14ac:dyDescent="0.15">
      <c r="A16"/>
      <c r="D16" s="76"/>
    </row>
    <row r="17" spans="1:4" ht="24.75" customHeight="1" x14ac:dyDescent="0.15">
      <c r="A17"/>
      <c r="D17" s="78"/>
    </row>
  </sheetData>
  <mergeCells count="2">
    <mergeCell ref="A1:B1"/>
    <mergeCell ref="A10:B10"/>
  </mergeCells>
  <phoneticPr fontId="0" type="noConversion"/>
  <pageMargins left="0.6999125161508876" right="0.6999125161508876" top="0.7499062639521802" bottom="0.7499062639521802" header="0.2999625102741512" footer="0.2999625102741512"/>
  <pageSetup paperSize="9"/>
  <extLst>
    <ext uri="{2D9387EB-5337-4D45-933B-B4D357D02E09}">
      <gutter val="0.0" pos="0"/>
    </ext>
  </extLs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WVM34"/>
  <sheetViews>
    <sheetView zoomScaleNormal="100" topLeftCell="A1" workbookViewId="0">
      <selection activeCell="H18" activeCellId="0" sqref="H18"/>
    </sheetView>
  </sheetViews>
  <sheetFormatPr defaultRowHeight="24.0" customHeight="1" defaultColWidth="9.000137329101562" x14ac:dyDescent="0.15"/>
  <cols>
    <col min="1" max="1" width="58.375" customWidth="1" style="59"/>
    <col min="2" max="2" width="24.125" customWidth="1"/>
    <col min="3" max="3" width="9.0"/>
    <col min="4" max="4" width="9.375" customWidth="1"/>
    <col min="5" max="5" width="10.5" customWidth="1"/>
    <col min="6" max="254" width="9.0"/>
    <col min="255" max="255" width="24.625" customWidth="1"/>
    <col min="256" max="256" width="10.0" customWidth="1"/>
    <col min="257" max="257" width="38.75" customWidth="1"/>
    <col min="258" max="258" width="9.75" customWidth="1"/>
    <col min="259" max="259" width="9.0"/>
    <col min="260" max="260" width="9.375" customWidth="1"/>
    <col min="261" max="261" width="10.5" customWidth="1"/>
    <col min="262" max="510" width="9.0"/>
    <col min="511" max="511" width="24.625" customWidth="1"/>
    <col min="512" max="512" width="10.0" customWidth="1"/>
    <col min="513" max="513" width="38.75" customWidth="1"/>
    <col min="514" max="514" width="9.75" customWidth="1"/>
    <col min="515" max="515" width="9.0"/>
    <col min="516" max="516" width="9.375" customWidth="1"/>
    <col min="517" max="517" width="10.5" customWidth="1"/>
    <col min="518" max="766" width="9.0"/>
    <col min="767" max="767" width="24.625" customWidth="1"/>
    <col min="768" max="768" width="10.0" customWidth="1"/>
    <col min="769" max="769" width="38.75" customWidth="1"/>
    <col min="770" max="770" width="9.75" customWidth="1"/>
    <col min="771" max="771" width="9.0"/>
    <col min="772" max="772" width="9.375" customWidth="1"/>
    <col min="773" max="773" width="10.5" customWidth="1"/>
    <col min="774" max="1022" width="9.0"/>
    <col min="1023" max="1023" width="24.625" customWidth="1"/>
    <col min="1024" max="1024" width="10.0" customWidth="1"/>
    <col min="1025" max="1025" width="38.75" customWidth="1"/>
    <col min="1026" max="1026" width="9.75" customWidth="1"/>
    <col min="1027" max="1027" width="9.0"/>
    <col min="1028" max="1028" width="9.375" customWidth="1"/>
    <col min="1029" max="1029" width="10.5" customWidth="1"/>
    <col min="1030" max="1278" width="9.0"/>
    <col min="1279" max="1279" width="24.625" customWidth="1"/>
    <col min="1280" max="1280" width="10.0" customWidth="1"/>
    <col min="1281" max="1281" width="38.75" customWidth="1"/>
    <col min="1282" max="1282" width="9.75" customWidth="1"/>
    <col min="1283" max="1283" width="9.0"/>
    <col min="1284" max="1284" width="9.375" customWidth="1"/>
    <col min="1285" max="1285" width="10.5" customWidth="1"/>
    <col min="1286" max="1534" width="9.0"/>
    <col min="1535" max="1535" width="24.625" customWidth="1"/>
    <col min="1536" max="1536" width="10.0" customWidth="1"/>
    <col min="1537" max="1537" width="38.75" customWidth="1"/>
    <col min="1538" max="1538" width="9.75" customWidth="1"/>
    <col min="1539" max="1539" width="9.0"/>
    <col min="1540" max="1540" width="9.375" customWidth="1"/>
    <col min="1541" max="1541" width="10.5" customWidth="1"/>
    <col min="1542" max="1790" width="9.0"/>
    <col min="1791" max="1791" width="24.625" customWidth="1"/>
    <col min="1792" max="1792" width="10.0" customWidth="1"/>
    <col min="1793" max="1793" width="38.75" customWidth="1"/>
    <col min="1794" max="1794" width="9.75" customWidth="1"/>
    <col min="1795" max="1795" width="9.0"/>
    <col min="1796" max="1796" width="9.375" customWidth="1"/>
    <col min="1797" max="1797" width="10.5" customWidth="1"/>
    <col min="1798" max="2046" width="9.0"/>
    <col min="2047" max="2047" width="24.625" customWidth="1"/>
    <col min="2048" max="2048" width="10.0" customWidth="1"/>
    <col min="2049" max="2049" width="38.75" customWidth="1"/>
    <col min="2050" max="2050" width="9.75" customWidth="1"/>
    <col min="2051" max="2051" width="9.0"/>
    <col min="2052" max="2052" width="9.375" customWidth="1"/>
    <col min="2053" max="2053" width="10.5" customWidth="1"/>
    <col min="2054" max="2302" width="9.0"/>
    <col min="2303" max="2303" width="24.625" customWidth="1"/>
    <col min="2304" max="2304" width="10.0" customWidth="1"/>
    <col min="2305" max="2305" width="38.75" customWidth="1"/>
    <col min="2306" max="2306" width="9.75" customWidth="1"/>
    <col min="2307" max="2307" width="9.0"/>
    <col min="2308" max="2308" width="9.375" customWidth="1"/>
    <col min="2309" max="2309" width="10.5" customWidth="1"/>
    <col min="2310" max="2558" width="9.0"/>
    <col min="2559" max="2559" width="24.625" customWidth="1"/>
    <col min="2560" max="2560" width="10.0" customWidth="1"/>
    <col min="2561" max="2561" width="38.75" customWidth="1"/>
    <col min="2562" max="2562" width="9.75" customWidth="1"/>
    <col min="2563" max="2563" width="9.0"/>
    <col min="2564" max="2564" width="9.375" customWidth="1"/>
    <col min="2565" max="2565" width="10.5" customWidth="1"/>
    <col min="2566" max="2814" width="9.0"/>
    <col min="2815" max="2815" width="24.625" customWidth="1"/>
    <col min="2816" max="2816" width="10.0" customWidth="1"/>
    <col min="2817" max="2817" width="38.75" customWidth="1"/>
    <col min="2818" max="2818" width="9.75" customWidth="1"/>
    <col min="2819" max="2819" width="9.0"/>
    <col min="2820" max="2820" width="9.375" customWidth="1"/>
    <col min="2821" max="2821" width="10.5" customWidth="1"/>
    <col min="2822" max="3070" width="9.0"/>
    <col min="3071" max="3071" width="24.625" customWidth="1"/>
    <col min="3072" max="3072" width="10.0" customWidth="1"/>
    <col min="3073" max="3073" width="38.75" customWidth="1"/>
    <col min="3074" max="3074" width="9.75" customWidth="1"/>
    <col min="3075" max="3075" width="9.0"/>
    <col min="3076" max="3076" width="9.375" customWidth="1"/>
    <col min="3077" max="3077" width="10.5" customWidth="1"/>
    <col min="3078" max="3326" width="9.0"/>
    <col min="3327" max="3327" width="24.625" customWidth="1"/>
    <col min="3328" max="3328" width="10.0" customWidth="1"/>
    <col min="3329" max="3329" width="38.75" customWidth="1"/>
    <col min="3330" max="3330" width="9.75" customWidth="1"/>
    <col min="3331" max="3331" width="9.0"/>
    <col min="3332" max="3332" width="9.375" customWidth="1"/>
    <col min="3333" max="3333" width="10.5" customWidth="1"/>
    <col min="3334" max="3582" width="9.0"/>
    <col min="3583" max="3583" width="24.625" customWidth="1"/>
    <col min="3584" max="3584" width="10.0" customWidth="1"/>
    <col min="3585" max="3585" width="38.75" customWidth="1"/>
    <col min="3586" max="3586" width="9.75" customWidth="1"/>
    <col min="3587" max="3587" width="9.0"/>
    <col min="3588" max="3588" width="9.375" customWidth="1"/>
    <col min="3589" max="3589" width="10.5" customWidth="1"/>
    <col min="3590" max="3838" width="9.0"/>
    <col min="3839" max="3839" width="24.625" customWidth="1"/>
    <col min="3840" max="3840" width="10.0" customWidth="1"/>
    <col min="3841" max="3841" width="38.75" customWidth="1"/>
    <col min="3842" max="3842" width="9.75" customWidth="1"/>
    <col min="3843" max="3843" width="9.0"/>
    <col min="3844" max="3844" width="9.375" customWidth="1"/>
    <col min="3845" max="3845" width="10.5" customWidth="1"/>
    <col min="3846" max="4094" width="9.0"/>
    <col min="4095" max="4095" width="24.625" customWidth="1"/>
    <col min="4096" max="4096" width="10.0" customWidth="1"/>
    <col min="4097" max="4097" width="38.75" customWidth="1"/>
    <col min="4098" max="4098" width="9.75" customWidth="1"/>
    <col min="4099" max="4099" width="9.0"/>
    <col min="4100" max="4100" width="9.375" customWidth="1"/>
    <col min="4101" max="4101" width="10.5" customWidth="1"/>
    <col min="4102" max="4350" width="9.0"/>
    <col min="4351" max="4351" width="24.625" customWidth="1"/>
    <col min="4352" max="4352" width="10.0" customWidth="1"/>
    <col min="4353" max="4353" width="38.75" customWidth="1"/>
    <col min="4354" max="4354" width="9.75" customWidth="1"/>
    <col min="4355" max="4355" width="9.0"/>
    <col min="4356" max="4356" width="9.375" customWidth="1"/>
    <col min="4357" max="4357" width="10.5" customWidth="1"/>
    <col min="4358" max="4606" width="9.0"/>
    <col min="4607" max="4607" width="24.625" customWidth="1"/>
    <col min="4608" max="4608" width="10.0" customWidth="1"/>
    <col min="4609" max="4609" width="38.75" customWidth="1"/>
    <col min="4610" max="4610" width="9.75" customWidth="1"/>
    <col min="4611" max="4611" width="9.0"/>
    <col min="4612" max="4612" width="9.375" customWidth="1"/>
    <col min="4613" max="4613" width="10.5" customWidth="1"/>
    <col min="4614" max="4862" width="9.0"/>
    <col min="4863" max="4863" width="24.625" customWidth="1"/>
    <col min="4864" max="4864" width="10.0" customWidth="1"/>
    <col min="4865" max="4865" width="38.75" customWidth="1"/>
    <col min="4866" max="4866" width="9.75" customWidth="1"/>
    <col min="4867" max="4867" width="9.0"/>
    <col min="4868" max="4868" width="9.375" customWidth="1"/>
    <col min="4869" max="4869" width="10.5" customWidth="1"/>
    <col min="4870" max="5118" width="9.0"/>
    <col min="5119" max="5119" width="24.625" customWidth="1"/>
    <col min="5120" max="5120" width="10.0" customWidth="1"/>
    <col min="5121" max="5121" width="38.75" customWidth="1"/>
    <col min="5122" max="5122" width="9.75" customWidth="1"/>
    <col min="5123" max="5123" width="9.0"/>
    <col min="5124" max="5124" width="9.375" customWidth="1"/>
    <col min="5125" max="5125" width="10.5" customWidth="1"/>
    <col min="5126" max="5374" width="9.0"/>
    <col min="5375" max="5375" width="24.625" customWidth="1"/>
    <col min="5376" max="5376" width="10.0" customWidth="1"/>
    <col min="5377" max="5377" width="38.75" customWidth="1"/>
    <col min="5378" max="5378" width="9.75" customWidth="1"/>
    <col min="5379" max="5379" width="9.0"/>
    <col min="5380" max="5380" width="9.375" customWidth="1"/>
    <col min="5381" max="5381" width="10.5" customWidth="1"/>
    <col min="5382" max="5630" width="9.0"/>
    <col min="5631" max="5631" width="24.625" customWidth="1"/>
    <col min="5632" max="5632" width="10.0" customWidth="1"/>
    <col min="5633" max="5633" width="38.75" customWidth="1"/>
    <col min="5634" max="5634" width="9.75" customWidth="1"/>
    <col min="5635" max="5635" width="9.0"/>
    <col min="5636" max="5636" width="9.375" customWidth="1"/>
    <col min="5637" max="5637" width="10.5" customWidth="1"/>
    <col min="5638" max="5886" width="9.0"/>
    <col min="5887" max="5887" width="24.625" customWidth="1"/>
    <col min="5888" max="5888" width="10.0" customWidth="1"/>
    <col min="5889" max="5889" width="38.75" customWidth="1"/>
    <col min="5890" max="5890" width="9.75" customWidth="1"/>
    <col min="5891" max="5891" width="9.0"/>
    <col min="5892" max="5892" width="9.375" customWidth="1"/>
    <col min="5893" max="5893" width="10.5" customWidth="1"/>
    <col min="5894" max="6142" width="9.0"/>
    <col min="6143" max="6143" width="24.625" customWidth="1"/>
    <col min="6144" max="6144" width="10.0" customWidth="1"/>
    <col min="6145" max="6145" width="38.75" customWidth="1"/>
    <col min="6146" max="6146" width="9.75" customWidth="1"/>
    <col min="6147" max="6147" width="9.0"/>
    <col min="6148" max="6148" width="9.375" customWidth="1"/>
    <col min="6149" max="6149" width="10.5" customWidth="1"/>
    <col min="6150" max="6398" width="9.0"/>
    <col min="6399" max="6399" width="24.625" customWidth="1"/>
    <col min="6400" max="6400" width="10.0" customWidth="1"/>
    <col min="6401" max="6401" width="38.75" customWidth="1"/>
    <col min="6402" max="6402" width="9.75" customWidth="1"/>
    <col min="6403" max="6403" width="9.0"/>
    <col min="6404" max="6404" width="9.375" customWidth="1"/>
    <col min="6405" max="6405" width="10.5" customWidth="1"/>
    <col min="6406" max="6654" width="9.0"/>
    <col min="6655" max="6655" width="24.625" customWidth="1"/>
    <col min="6656" max="6656" width="10.0" customWidth="1"/>
    <col min="6657" max="6657" width="38.75" customWidth="1"/>
    <col min="6658" max="6658" width="9.75" customWidth="1"/>
    <col min="6659" max="6659" width="9.0"/>
    <col min="6660" max="6660" width="9.375" customWidth="1"/>
    <col min="6661" max="6661" width="10.5" customWidth="1"/>
    <col min="6662" max="6910" width="9.0"/>
    <col min="6911" max="6911" width="24.625" customWidth="1"/>
    <col min="6912" max="6912" width="10.0" customWidth="1"/>
    <col min="6913" max="6913" width="38.75" customWidth="1"/>
    <col min="6914" max="6914" width="9.75" customWidth="1"/>
    <col min="6915" max="6915" width="9.0"/>
    <col min="6916" max="6916" width="9.375" customWidth="1"/>
    <col min="6917" max="6917" width="10.5" customWidth="1"/>
    <col min="6918" max="7166" width="9.0"/>
    <col min="7167" max="7167" width="24.625" customWidth="1"/>
    <col min="7168" max="7168" width="10.0" customWidth="1"/>
    <col min="7169" max="7169" width="38.75" customWidth="1"/>
    <col min="7170" max="7170" width="9.75" customWidth="1"/>
    <col min="7171" max="7171" width="9.0"/>
    <col min="7172" max="7172" width="9.375" customWidth="1"/>
    <col min="7173" max="7173" width="10.5" customWidth="1"/>
    <col min="7174" max="7422" width="9.0"/>
    <col min="7423" max="7423" width="24.625" customWidth="1"/>
    <col min="7424" max="7424" width="10.0" customWidth="1"/>
    <col min="7425" max="7425" width="38.75" customWidth="1"/>
    <col min="7426" max="7426" width="9.75" customWidth="1"/>
    <col min="7427" max="7427" width="9.0"/>
    <col min="7428" max="7428" width="9.375" customWidth="1"/>
    <col min="7429" max="7429" width="10.5" customWidth="1"/>
    <col min="7430" max="7678" width="9.0"/>
    <col min="7679" max="7679" width="24.625" customWidth="1"/>
    <col min="7680" max="7680" width="10.0" customWidth="1"/>
    <col min="7681" max="7681" width="38.75" customWidth="1"/>
    <col min="7682" max="7682" width="9.75" customWidth="1"/>
    <col min="7683" max="7683" width="9.0"/>
    <col min="7684" max="7684" width="9.375" customWidth="1"/>
    <col min="7685" max="7685" width="10.5" customWidth="1"/>
    <col min="7686" max="7934" width="9.0"/>
    <col min="7935" max="7935" width="24.625" customWidth="1"/>
    <col min="7936" max="7936" width="10.0" customWidth="1"/>
    <col min="7937" max="7937" width="38.75" customWidth="1"/>
    <col min="7938" max="7938" width="9.75" customWidth="1"/>
    <col min="7939" max="7939" width="9.0"/>
    <col min="7940" max="7940" width="9.375" customWidth="1"/>
    <col min="7941" max="7941" width="10.5" customWidth="1"/>
    <col min="7942" max="8190" width="9.0"/>
    <col min="8191" max="8191" width="24.625" customWidth="1"/>
    <col min="8192" max="8192" width="10.0" customWidth="1"/>
    <col min="8193" max="8193" width="38.75" customWidth="1"/>
    <col min="8194" max="8194" width="9.75" customWidth="1"/>
    <col min="8195" max="8195" width="9.0"/>
    <col min="8196" max="8196" width="9.375" customWidth="1"/>
    <col min="8197" max="8197" width="10.5" customWidth="1"/>
    <col min="8198" max="8446" width="9.0"/>
    <col min="8447" max="8447" width="24.625" customWidth="1"/>
    <col min="8448" max="8448" width="10.0" customWidth="1"/>
    <col min="8449" max="8449" width="38.75" customWidth="1"/>
    <col min="8450" max="8450" width="9.75" customWidth="1"/>
    <col min="8451" max="8451" width="9.0"/>
    <col min="8452" max="8452" width="9.375" customWidth="1"/>
    <col min="8453" max="8453" width="10.5" customWidth="1"/>
    <col min="8454" max="8702" width="9.0"/>
    <col min="8703" max="8703" width="24.625" customWidth="1"/>
    <col min="8704" max="8704" width="10.0" customWidth="1"/>
    <col min="8705" max="8705" width="38.75" customWidth="1"/>
    <col min="8706" max="8706" width="9.75" customWidth="1"/>
    <col min="8707" max="8707" width="9.0"/>
    <col min="8708" max="8708" width="9.375" customWidth="1"/>
    <col min="8709" max="8709" width="10.5" customWidth="1"/>
    <col min="8710" max="8958" width="9.0"/>
    <col min="8959" max="8959" width="24.625" customWidth="1"/>
    <col min="8960" max="8960" width="10.0" customWidth="1"/>
    <col min="8961" max="8961" width="38.75" customWidth="1"/>
    <col min="8962" max="8962" width="9.75" customWidth="1"/>
    <col min="8963" max="8963" width="9.0"/>
    <col min="8964" max="8964" width="9.375" customWidth="1"/>
    <col min="8965" max="8965" width="10.5" customWidth="1"/>
    <col min="8966" max="9214" width="9.0"/>
    <col min="9215" max="9215" width="24.625" customWidth="1"/>
    <col min="9216" max="9216" width="10.0" customWidth="1"/>
    <col min="9217" max="9217" width="38.75" customWidth="1"/>
    <col min="9218" max="9218" width="9.75" customWidth="1"/>
    <col min="9219" max="9219" width="9.0"/>
    <col min="9220" max="9220" width="9.375" customWidth="1"/>
    <col min="9221" max="9221" width="10.5" customWidth="1"/>
    <col min="9222" max="9470" width="9.0"/>
    <col min="9471" max="9471" width="24.625" customWidth="1"/>
    <col min="9472" max="9472" width="10.0" customWidth="1"/>
    <col min="9473" max="9473" width="38.75" customWidth="1"/>
    <col min="9474" max="9474" width="9.75" customWidth="1"/>
    <col min="9475" max="9475" width="9.0"/>
    <col min="9476" max="9476" width="9.375" customWidth="1"/>
    <col min="9477" max="9477" width="10.5" customWidth="1"/>
    <col min="9478" max="9726" width="9.0"/>
    <col min="9727" max="9727" width="24.625" customWidth="1"/>
    <col min="9728" max="9728" width="10.0" customWidth="1"/>
    <col min="9729" max="9729" width="38.75" customWidth="1"/>
    <col min="9730" max="9730" width="9.75" customWidth="1"/>
    <col min="9731" max="9731" width="9.0"/>
    <col min="9732" max="9732" width="9.375" customWidth="1"/>
    <col min="9733" max="9733" width="10.5" customWidth="1"/>
    <col min="9734" max="9982" width="9.0"/>
    <col min="9983" max="9983" width="24.625" customWidth="1"/>
    <col min="9984" max="9984" width="10.0" customWidth="1"/>
    <col min="9985" max="9985" width="38.75" customWidth="1"/>
    <col min="9986" max="9986" width="9.75" customWidth="1"/>
    <col min="9987" max="9987" width="9.0"/>
    <col min="9988" max="9988" width="9.375" customWidth="1"/>
    <col min="9989" max="9989" width="10.5" customWidth="1"/>
    <col min="9990" max="10238" width="9.0"/>
    <col min="10239" max="10239" width="24.625" customWidth="1"/>
    <col min="10240" max="10240" width="10.0" customWidth="1"/>
    <col min="10241" max="10241" width="38.75" customWidth="1"/>
    <col min="10242" max="10242" width="9.75" customWidth="1"/>
    <col min="10243" max="10243" width="9.0"/>
    <col min="10244" max="10244" width="9.375" customWidth="1"/>
    <col min="10245" max="10245" width="10.5" customWidth="1"/>
    <col min="10246" max="10494" width="9.0"/>
    <col min="10495" max="10495" width="24.625" customWidth="1"/>
    <col min="10496" max="10496" width="10.0" customWidth="1"/>
    <col min="10497" max="10497" width="38.75" customWidth="1"/>
    <col min="10498" max="10498" width="9.75" customWidth="1"/>
    <col min="10499" max="10499" width="9.0"/>
    <col min="10500" max="10500" width="9.375" customWidth="1"/>
    <col min="10501" max="10501" width="10.5" customWidth="1"/>
    <col min="10502" max="10750" width="9.0"/>
    <col min="10751" max="10751" width="24.625" customWidth="1"/>
    <col min="10752" max="10752" width="10.0" customWidth="1"/>
    <col min="10753" max="10753" width="38.75" customWidth="1"/>
    <col min="10754" max="10754" width="9.75" customWidth="1"/>
    <col min="10755" max="10755" width="9.0"/>
    <col min="10756" max="10756" width="9.375" customWidth="1"/>
    <col min="10757" max="10757" width="10.5" customWidth="1"/>
    <col min="10758" max="11006" width="9.0"/>
    <col min="11007" max="11007" width="24.625" customWidth="1"/>
    <col min="11008" max="11008" width="10.0" customWidth="1"/>
    <col min="11009" max="11009" width="38.75" customWidth="1"/>
    <col min="11010" max="11010" width="9.75" customWidth="1"/>
    <col min="11011" max="11011" width="9.0"/>
    <col min="11012" max="11012" width="9.375" customWidth="1"/>
    <col min="11013" max="11013" width="10.5" customWidth="1"/>
    <col min="11014" max="11262" width="9.0"/>
    <col min="11263" max="11263" width="24.625" customWidth="1"/>
    <col min="11264" max="11264" width="10.0" customWidth="1"/>
    <col min="11265" max="11265" width="38.75" customWidth="1"/>
    <col min="11266" max="11266" width="9.75" customWidth="1"/>
    <col min="11267" max="11267" width="9.0"/>
    <col min="11268" max="11268" width="9.375" customWidth="1"/>
    <col min="11269" max="11269" width="10.5" customWidth="1"/>
    <col min="11270" max="11518" width="9.0"/>
    <col min="11519" max="11519" width="24.625" customWidth="1"/>
    <col min="11520" max="11520" width="10.0" customWidth="1"/>
    <col min="11521" max="11521" width="38.75" customWidth="1"/>
    <col min="11522" max="11522" width="9.75" customWidth="1"/>
    <col min="11523" max="11523" width="9.0"/>
    <col min="11524" max="11524" width="9.375" customWidth="1"/>
    <col min="11525" max="11525" width="10.5" customWidth="1"/>
    <col min="11526" max="11774" width="9.0"/>
    <col min="11775" max="11775" width="24.625" customWidth="1"/>
    <col min="11776" max="11776" width="10.0" customWidth="1"/>
    <col min="11777" max="11777" width="38.75" customWidth="1"/>
    <col min="11778" max="11778" width="9.75" customWidth="1"/>
    <col min="11779" max="11779" width="9.0"/>
    <col min="11780" max="11780" width="9.375" customWidth="1"/>
    <col min="11781" max="11781" width="10.5" customWidth="1"/>
    <col min="11782" max="12030" width="9.0"/>
    <col min="12031" max="12031" width="24.625" customWidth="1"/>
    <col min="12032" max="12032" width="10.0" customWidth="1"/>
    <col min="12033" max="12033" width="38.75" customWidth="1"/>
    <col min="12034" max="12034" width="9.75" customWidth="1"/>
    <col min="12035" max="12035" width="9.0"/>
    <col min="12036" max="12036" width="9.375" customWidth="1"/>
    <col min="12037" max="12037" width="10.5" customWidth="1"/>
    <col min="12038" max="12286" width="9.0"/>
    <col min="12287" max="12287" width="24.625" customWidth="1"/>
    <col min="12288" max="12288" width="10.0" customWidth="1"/>
    <col min="12289" max="12289" width="38.75" customWidth="1"/>
    <col min="12290" max="12290" width="9.75" customWidth="1"/>
    <col min="12291" max="12291" width="9.0"/>
    <col min="12292" max="12292" width="9.375" customWidth="1"/>
    <col min="12293" max="12293" width="10.5" customWidth="1"/>
    <col min="12294" max="12542" width="9.0"/>
    <col min="12543" max="12543" width="24.625" customWidth="1"/>
    <col min="12544" max="12544" width="10.0" customWidth="1"/>
    <col min="12545" max="12545" width="38.75" customWidth="1"/>
    <col min="12546" max="12546" width="9.75" customWidth="1"/>
    <col min="12547" max="12547" width="9.0"/>
    <col min="12548" max="12548" width="9.375" customWidth="1"/>
    <col min="12549" max="12549" width="10.5" customWidth="1"/>
    <col min="12550" max="12798" width="9.0"/>
    <col min="12799" max="12799" width="24.625" customWidth="1"/>
    <col min="12800" max="12800" width="10.0" customWidth="1"/>
    <col min="12801" max="12801" width="38.75" customWidth="1"/>
    <col min="12802" max="12802" width="9.75" customWidth="1"/>
    <col min="12803" max="12803" width="9.0"/>
    <col min="12804" max="12804" width="9.375" customWidth="1"/>
    <col min="12805" max="12805" width="10.5" customWidth="1"/>
    <col min="12806" max="13054" width="9.0"/>
    <col min="13055" max="13055" width="24.625" customWidth="1"/>
    <col min="13056" max="13056" width="10.0" customWidth="1"/>
    <col min="13057" max="13057" width="38.75" customWidth="1"/>
    <col min="13058" max="13058" width="9.75" customWidth="1"/>
    <col min="13059" max="13059" width="9.0"/>
    <col min="13060" max="13060" width="9.375" customWidth="1"/>
    <col min="13061" max="13061" width="10.5" customWidth="1"/>
    <col min="13062" max="13310" width="9.0"/>
    <col min="13311" max="13311" width="24.625" customWidth="1"/>
    <col min="13312" max="13312" width="10.0" customWidth="1"/>
    <col min="13313" max="13313" width="38.75" customWidth="1"/>
    <col min="13314" max="13314" width="9.75" customWidth="1"/>
    <col min="13315" max="13315" width="9.0"/>
    <col min="13316" max="13316" width="9.375" customWidth="1"/>
    <col min="13317" max="13317" width="10.5" customWidth="1"/>
    <col min="13318" max="13566" width="9.0"/>
    <col min="13567" max="13567" width="24.625" customWidth="1"/>
    <col min="13568" max="13568" width="10.0" customWidth="1"/>
    <col min="13569" max="13569" width="38.75" customWidth="1"/>
    <col min="13570" max="13570" width="9.75" customWidth="1"/>
    <col min="13571" max="13571" width="9.0"/>
    <col min="13572" max="13572" width="9.375" customWidth="1"/>
    <col min="13573" max="13573" width="10.5" customWidth="1"/>
    <col min="13574" max="13822" width="9.0"/>
    <col min="13823" max="13823" width="24.625" customWidth="1"/>
    <col min="13824" max="13824" width="10.0" customWidth="1"/>
    <col min="13825" max="13825" width="38.75" customWidth="1"/>
    <col min="13826" max="13826" width="9.75" customWidth="1"/>
    <col min="13827" max="13827" width="9.0"/>
    <col min="13828" max="13828" width="9.375" customWidth="1"/>
    <col min="13829" max="13829" width="10.5" customWidth="1"/>
    <col min="13830" max="14078" width="9.0"/>
    <col min="14079" max="14079" width="24.625" customWidth="1"/>
    <col min="14080" max="14080" width="10.0" customWidth="1"/>
    <col min="14081" max="14081" width="38.75" customWidth="1"/>
    <col min="14082" max="14082" width="9.75" customWidth="1"/>
    <col min="14083" max="14083" width="9.0"/>
    <col min="14084" max="14084" width="9.375" customWidth="1"/>
    <col min="14085" max="14085" width="10.5" customWidth="1"/>
    <col min="14086" max="14334" width="9.0"/>
    <col min="14335" max="14335" width="24.625" customWidth="1"/>
    <col min="14336" max="14336" width="10.0" customWidth="1"/>
    <col min="14337" max="14337" width="38.75" customWidth="1"/>
    <col min="14338" max="14338" width="9.75" customWidth="1"/>
    <col min="14339" max="14339" width="9.0"/>
    <col min="14340" max="14340" width="9.375" customWidth="1"/>
    <col min="14341" max="14341" width="10.5" customWidth="1"/>
    <col min="14342" max="14590" width="9.0"/>
    <col min="14591" max="14591" width="24.625" customWidth="1"/>
    <col min="14592" max="14592" width="10.0" customWidth="1"/>
    <col min="14593" max="14593" width="38.75" customWidth="1"/>
    <col min="14594" max="14594" width="9.75" customWidth="1"/>
    <col min="14595" max="14595" width="9.0"/>
    <col min="14596" max="14596" width="9.375" customWidth="1"/>
    <col min="14597" max="14597" width="10.5" customWidth="1"/>
    <col min="14598" max="14846" width="9.0"/>
    <col min="14847" max="14847" width="24.625" customWidth="1"/>
    <col min="14848" max="14848" width="10.0" customWidth="1"/>
    <col min="14849" max="14849" width="38.75" customWidth="1"/>
    <col min="14850" max="14850" width="9.75" customWidth="1"/>
    <col min="14851" max="14851" width="9.0"/>
    <col min="14852" max="14852" width="9.375" customWidth="1"/>
    <col min="14853" max="14853" width="10.5" customWidth="1"/>
    <col min="14854" max="15102" width="9.0"/>
    <col min="15103" max="15103" width="24.625" customWidth="1"/>
    <col min="15104" max="15104" width="10.0" customWidth="1"/>
    <col min="15105" max="15105" width="38.75" customWidth="1"/>
    <col min="15106" max="15106" width="9.75" customWidth="1"/>
    <col min="15107" max="15107" width="9.0"/>
    <col min="15108" max="15108" width="9.375" customWidth="1"/>
    <col min="15109" max="15109" width="10.5" customWidth="1"/>
    <col min="15110" max="15358" width="9.0"/>
    <col min="15359" max="15359" width="24.625" customWidth="1"/>
    <col min="15360" max="15360" width="10.0" customWidth="1"/>
    <col min="15361" max="15361" width="38.75" customWidth="1"/>
    <col min="15362" max="15362" width="9.75" customWidth="1"/>
    <col min="15363" max="15363" width="9.0"/>
    <col min="15364" max="15364" width="9.375" customWidth="1"/>
    <col min="15365" max="15365" width="10.5" customWidth="1"/>
    <col min="15366" max="15614" width="9.0"/>
    <col min="15615" max="15615" width="24.625" customWidth="1"/>
    <col min="15616" max="15616" width="10.0" customWidth="1"/>
    <col min="15617" max="15617" width="38.75" customWidth="1"/>
    <col min="15618" max="15618" width="9.75" customWidth="1"/>
    <col min="15619" max="15619" width="9.0"/>
    <col min="15620" max="15620" width="9.375" customWidth="1"/>
    <col min="15621" max="15621" width="10.5" customWidth="1"/>
    <col min="15622" max="15870" width="9.0"/>
    <col min="15871" max="15871" width="24.625" customWidth="1"/>
    <col min="15872" max="15872" width="10.0" customWidth="1"/>
    <col min="15873" max="15873" width="38.75" customWidth="1"/>
    <col min="15874" max="15874" width="9.75" customWidth="1"/>
    <col min="15875" max="15875" width="9.0"/>
    <col min="15876" max="15876" width="9.375" customWidth="1"/>
    <col min="15877" max="15877" width="10.5" customWidth="1"/>
    <col min="15878" max="16126" width="9.0"/>
    <col min="16127" max="16127" width="24.625" customWidth="1"/>
    <col min="16128" max="16128" width="10.0" customWidth="1"/>
    <col min="16129" max="16129" width="38.75" customWidth="1"/>
    <col min="16130" max="16130" width="9.75" customWidth="1"/>
    <col min="16131" max="16131" width="9.0"/>
    <col min="16132" max="16132" width="9.375" customWidth="1"/>
    <col min="16133" max="16133" width="10.5" customWidth="1"/>
  </cols>
  <sheetData>
    <row r="1" spans="1:2" ht="24.0" customHeight="1" x14ac:dyDescent="0.15">
      <c r="A1" s="442" t="s">
        <v>1534</v>
      </c>
      <c r="B1" s="442"/>
    </row>
    <row r="2" spans="1:2" ht="24.0" customHeight="1" x14ac:dyDescent="0.15">
      <c r="B2" s="60" t="s">
        <v>1044</v>
      </c>
    </row>
    <row r="3" spans="1:2" s="57" customFormat="1" ht="24.0" customHeight="1" x14ac:dyDescent="0.15">
      <c r="A3" s="61" t="s">
        <v>52</v>
      </c>
      <c r="B3" s="61" t="s">
        <v>3</v>
      </c>
    </row>
    <row r="4" spans="1:4" s="57" customFormat="1" ht="24.0" customHeight="1" x14ac:dyDescent="0.15">
      <c r="A4" s="64" t="s">
        <v>1506</v>
      </c>
      <c r="B4" s="65">
        <f>SUM(B5:B9)</f>
        <v>150</v>
      </c>
      <c r="C4" s="66"/>
      <c r="D4" s="67"/>
    </row>
    <row r="5" spans="1:4" s="57" customFormat="1" ht="24.0" customHeight="1" x14ac:dyDescent="0.15">
      <c r="A5" s="69" t="s">
        <v>1507</v>
      </c>
      <c r="B5" s="68"/>
      <c r="D5" s="67"/>
    </row>
    <row r="6" spans="1:4" s="57" customFormat="1" ht="24.0" customHeight="1" x14ac:dyDescent="0.15">
      <c r="A6" s="69" t="s">
        <v>1508</v>
      </c>
      <c r="B6" s="68"/>
      <c r="D6" s="67"/>
    </row>
    <row r="7" spans="1:4" s="57" customFormat="1" ht="24.0" customHeight="1" x14ac:dyDescent="0.15">
      <c r="A7" s="69" t="s">
        <v>1509</v>
      </c>
      <c r="B7" s="68"/>
      <c r="D7" s="67"/>
    </row>
    <row r="8" spans="1:4" s="57" customFormat="1" ht="24.0" customHeight="1" x14ac:dyDescent="0.15">
      <c r="A8" s="69" t="s">
        <v>1510</v>
      </c>
      <c r="B8" s="68">
        <v>150</v>
      </c>
      <c r="D8" s="67"/>
    </row>
    <row r="9" spans="1:4" s="57" customFormat="1" ht="24.0" customHeight="1" x14ac:dyDescent="0.15">
      <c r="A9" s="69" t="s">
        <v>1511</v>
      </c>
      <c r="B9" s="65"/>
      <c r="D9" s="67"/>
    </row>
    <row r="10" spans="1:4" s="57" customFormat="1" ht="24.0" customHeight="1" x14ac:dyDescent="0.15">
      <c r="A10" s="64" t="s">
        <v>1512</v>
      </c>
      <c r="B10" s="65">
        <f>SUM(B11:B18)</f>
        <v>0</v>
      </c>
      <c r="D10" s="67"/>
    </row>
    <row r="11" spans="1:4" s="57" customFormat="1" ht="24.0" customHeight="1" x14ac:dyDescent="0.15">
      <c r="A11" s="69" t="s">
        <v>1513</v>
      </c>
      <c r="B11" s="68"/>
      <c r="D11" s="67"/>
    </row>
    <row r="12" spans="1:4" s="57" customFormat="1" ht="24.0" customHeight="1" x14ac:dyDescent="0.15">
      <c r="A12" s="69" t="s">
        <v>1514</v>
      </c>
      <c r="B12" s="68"/>
      <c r="D12" s="67"/>
    </row>
    <row r="13" spans="1:4" s="57" customFormat="1" ht="24.0" customHeight="1" x14ac:dyDescent="0.15">
      <c r="A13" s="69" t="s">
        <v>1515</v>
      </c>
      <c r="B13" s="68"/>
      <c r="D13" s="67"/>
    </row>
    <row r="14" spans="1:4" s="57" customFormat="1" ht="24.0" customHeight="1" x14ac:dyDescent="0.15">
      <c r="A14" s="69" t="s">
        <v>1516</v>
      </c>
      <c r="B14" s="70"/>
      <c r="D14" s="67"/>
    </row>
    <row r="15" spans="1:4" s="57" customFormat="1" ht="24.0" customHeight="1" x14ac:dyDescent="0.15">
      <c r="A15" s="62" t="s">
        <v>1517</v>
      </c>
      <c r="B15" s="68"/>
      <c r="D15" s="67"/>
    </row>
    <row r="16" spans="1:4" s="57" customFormat="1" ht="24.0" customHeight="1" x14ac:dyDescent="0.15">
      <c r="A16" s="62" t="s">
        <v>1518</v>
      </c>
      <c r="B16" s="68"/>
      <c r="D16" s="67"/>
    </row>
    <row r="17" spans="1:4" s="57" customFormat="1" ht="24.0" customHeight="1" x14ac:dyDescent="0.15">
      <c r="A17" s="62" t="s">
        <v>1519</v>
      </c>
      <c r="B17" s="68"/>
      <c r="D17" s="67"/>
    </row>
    <row r="18" spans="1:4" s="57" customFormat="1" ht="24.0" customHeight="1" x14ac:dyDescent="0.15">
      <c r="A18" s="62" t="s">
        <v>1520</v>
      </c>
      <c r="B18" s="68"/>
      <c r="D18" s="67"/>
    </row>
    <row r="19" spans="1:5" s="57" customFormat="1" ht="24.0" customHeight="1" x14ac:dyDescent="0.15">
      <c r="A19" s="71" t="s">
        <v>1521</v>
      </c>
      <c r="B19" s="65">
        <f>SUM(B20)</f>
        <v>350</v>
      </c>
      <c r="C19" s="58"/>
      <c r="D19" s="67"/>
      <c r="E19" s="66"/>
    </row>
    <row r="20" spans="1:4" s="57" customFormat="1" ht="24.0" customHeight="1" x14ac:dyDescent="0.15">
      <c r="A20" s="62" t="s">
        <v>1522</v>
      </c>
      <c r="B20" s="68">
        <v>350</v>
      </c>
      <c r="D20" s="67"/>
    </row>
    <row r="21" spans="1:4" s="57" customFormat="1" ht="24.0" customHeight="1" x14ac:dyDescent="0.15">
      <c r="A21" s="71" t="s">
        <v>1523</v>
      </c>
      <c r="B21" s="65">
        <f>SUM(B22:B24)</f>
        <v>0</v>
      </c>
      <c r="D21" s="67"/>
    </row>
    <row r="22" spans="1:4" s="57" customFormat="1" ht="24.0" customHeight="1" x14ac:dyDescent="0.15">
      <c r="A22" s="62" t="s">
        <v>1524</v>
      </c>
      <c r="B22" s="68"/>
      <c r="D22" s="67"/>
    </row>
    <row r="23" spans="1:4" s="57" customFormat="1" ht="24.0" customHeight="1" x14ac:dyDescent="0.15">
      <c r="A23" s="62" t="s">
        <v>1525</v>
      </c>
      <c r="B23" s="68"/>
      <c r="D23" s="67"/>
    </row>
    <row r="24" spans="1:4" s="57" customFormat="1" ht="24.0" customHeight="1" x14ac:dyDescent="0.15">
      <c r="A24" s="62" t="s">
        <v>1526</v>
      </c>
      <c r="B24" s="68"/>
      <c r="D24" s="67"/>
    </row>
    <row r="25" spans="1:4" s="57" customFormat="1" ht="24.0" customHeight="1" x14ac:dyDescent="0.15">
      <c r="A25" s="71" t="s">
        <v>1527</v>
      </c>
      <c r="B25" s="65"/>
      <c r="D25" s="72"/>
    </row>
    <row r="26" spans="1:5" s="58" customFormat="1" ht="24.0" customHeight="1" x14ac:dyDescent="0.15">
      <c r="A26" s="73" t="s">
        <v>1528</v>
      </c>
      <c r="B26" s="65">
        <v>500</v>
      </c>
      <c r="D26" s="67"/>
      <c r="E26" s="75"/>
    </row>
    <row r="27" spans="1:4" ht="24.0" customHeight="1" x14ac:dyDescent="0.15">
      <c r="A27" s="443"/>
      <c r="B27" s="443"/>
      <c r="D27" s="76"/>
    </row>
    <row r="28" spans="1:4" ht="24.0" customHeight="1" x14ac:dyDescent="0.15">
      <c r="B28" s="77"/>
      <c r="D28" s="78"/>
    </row>
    <row r="29" spans="1:4" ht="24.0" customHeight="1" x14ac:dyDescent="0.15">
      <c r="B29" s="79"/>
      <c r="D29" s="76"/>
    </row>
    <row r="30" spans="1:4" ht="24.0" customHeight="1" x14ac:dyDescent="0.15">
      <c r="A30"/>
      <c r="D30" s="78"/>
    </row>
    <row r="31" spans="1:4" ht="24.0" customHeight="1" x14ac:dyDescent="0.15">
      <c r="A31"/>
      <c r="D31" s="76"/>
    </row>
    <row r="32" spans="1:4" ht="24.0" customHeight="1" x14ac:dyDescent="0.15">
      <c r="A32"/>
      <c r="D32" s="76"/>
    </row>
    <row r="33" spans="1:4" ht="24.0" customHeight="1" x14ac:dyDescent="0.15">
      <c r="A33"/>
      <c r="D33" s="76"/>
    </row>
    <row r="34" spans="1:4" ht="24.0" customHeight="1" x14ac:dyDescent="0.15">
      <c r="A34"/>
      <c r="D34" s="78"/>
    </row>
  </sheetData>
  <mergeCells count="2">
    <mergeCell ref="A27:B27"/>
    <mergeCell ref="A1:B1"/>
  </mergeCells>
  <phoneticPr fontId="0" type="noConversion"/>
  <pageMargins left="0.6999125161508876" right="0.6999125161508876" top="0.7499062639521802" bottom="0.7499062639521802" header="0.2999625102741512" footer="0.2999625102741512"/>
  <pageSetup paperSize="9"/>
  <extLst>
    <ext uri="{2D9387EB-5337-4D45-933B-B4D357D02E09}">
      <gutter val="0.0" pos="0"/>
    </ext>
  </extLs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C9"/>
  <sheetViews>
    <sheetView zoomScaleNormal="100" topLeftCell="A1" workbookViewId="0">
      <selection activeCell="M21" activeCellId="0" sqref="M21"/>
    </sheetView>
  </sheetViews>
  <sheetFormatPr defaultRowHeight="24.75" customHeight="1" defaultColWidth="10.000152587890625" x14ac:dyDescent="0.15"/>
  <cols>
    <col min="1" max="1" width="31.0" customWidth="1"/>
    <col min="2" max="2" width="27.625" customWidth="1"/>
    <col min="3" max="3" width="33.125" customWidth="1"/>
  </cols>
  <sheetData>
    <row r="1" spans="1:3" ht="24.75" customHeight="1" x14ac:dyDescent="0.15">
      <c r="A1" s="463" t="s">
        <v>1644</v>
      </c>
      <c r="B1" s="463"/>
      <c r="C1" s="463"/>
    </row>
    <row r="2" spans="1:3" ht="24.75" customHeight="1" x14ac:dyDescent="0.15">
      <c r="A2" s="464" t="s">
        <v>1645</v>
      </c>
      <c r="B2" s="464"/>
      <c r="C2" s="464"/>
    </row>
    <row r="3" spans="1:3" ht="24.75" customHeight="1" x14ac:dyDescent="0.15">
      <c r="A3" s="466" t="s">
        <v>1646</v>
      </c>
      <c r="B3" s="385" t="s">
        <v>1647</v>
      </c>
      <c r="C3" s="384" t="s">
        <v>1648</v>
      </c>
    </row>
    <row r="4" spans="1:3" ht="24.75" customHeight="1" x14ac:dyDescent="0.15">
      <c r="A4" s="465"/>
      <c r="B4" s="382" t="s">
        <v>1649</v>
      </c>
      <c r="C4" s="382" t="s">
        <v>1649</v>
      </c>
    </row>
    <row r="5" spans="1:3" ht="24.75" customHeight="1" x14ac:dyDescent="0.15">
      <c r="A5" s="383" t="s">
        <v>1650</v>
      </c>
      <c r="B5" s="382" t="s">
        <v>1651</v>
      </c>
      <c r="C5" s="382" t="s">
        <v>1652</v>
      </c>
    </row>
    <row r="6" spans="1:3" ht="24.75" customHeight="1" x14ac:dyDescent="0.15">
      <c r="A6" s="368" t="s">
        <v>1653</v>
      </c>
      <c r="B6" s="367">
        <v>152.16</v>
      </c>
      <c r="C6" s="367">
        <v>143.3</v>
      </c>
    </row>
    <row r="7" spans="1:3" ht="24.75" customHeight="1" x14ac:dyDescent="0.15">
      <c r="A7" s="368" t="s">
        <v>1654</v>
      </c>
      <c r="B7" s="367">
        <v>75.74</v>
      </c>
      <c r="C7" s="367">
        <v>73.04</v>
      </c>
    </row>
    <row r="8" spans="1:3" ht="24.75" customHeight="1" x14ac:dyDescent="0.15">
      <c r="A8" s="467" t="s">
        <v>1655</v>
      </c>
      <c r="B8" s="467"/>
      <c r="C8" s="467"/>
    </row>
    <row r="9" spans="1:3" ht="24.75" customHeight="1" x14ac:dyDescent="0.15">
      <c r="A9" s="462" t="s">
        <v>1656</v>
      </c>
      <c r="B9" s="462"/>
      <c r="C9" s="462"/>
    </row>
  </sheetData>
  <mergeCells count="5">
    <mergeCell ref="A9:C9"/>
    <mergeCell ref="A1:C1"/>
    <mergeCell ref="A2:C2"/>
    <mergeCell ref="A3:A4"/>
    <mergeCell ref="A8:C8"/>
  </mergeCells>
  <phoneticPr fontId="0" type="noConversion"/>
  <pageMargins left="0.7006068867961253" right="0.7006068867961253" top="0.7519893289551022" bottom="0.7519893289551022" header="0.29926813962891347" footer="0.29926813962891347"/>
  <pageSetup paperSize="9"/>
  <extLst>
    <ext uri="{2D9387EB-5337-4D45-933B-B4D357D02E09}">
      <gutter val="0.0" pos="0"/>
    </ext>
  </extLs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C9"/>
  <sheetViews>
    <sheetView zoomScaleNormal="100" topLeftCell="A1" workbookViewId="0">
      <selection activeCell="G9" activeCellId="0" sqref="G9"/>
    </sheetView>
  </sheetViews>
  <sheetFormatPr defaultRowHeight="24.75" customHeight="1" defaultColWidth="10.000152587890625" x14ac:dyDescent="0.15"/>
  <cols>
    <col min="1" max="1" width="42.75" customWidth="1"/>
    <col min="2" max="2" width="26.375" customWidth="1"/>
    <col min="3" max="3" width="25.5" customWidth="1"/>
  </cols>
  <sheetData>
    <row r="1" spans="1:3" ht="24.75" customHeight="1" x14ac:dyDescent="0.15">
      <c r="A1" s="463" t="s">
        <v>1657</v>
      </c>
      <c r="B1" s="463"/>
      <c r="C1" s="463"/>
    </row>
    <row r="2" spans="1:3" ht="24.75" customHeight="1" x14ac:dyDescent="0.15">
      <c r="A2" s="464" t="s">
        <v>1645</v>
      </c>
      <c r="B2" s="464"/>
      <c r="C2" s="464"/>
    </row>
    <row r="3" spans="1:3" ht="24.75" customHeight="1" x14ac:dyDescent="0.15">
      <c r="A3" s="466" t="s">
        <v>1646</v>
      </c>
      <c r="B3" s="390" t="s">
        <v>1647</v>
      </c>
      <c r="C3" s="382" t="s">
        <v>1648</v>
      </c>
    </row>
    <row r="4" spans="1:3" ht="24.75" customHeight="1" x14ac:dyDescent="0.15">
      <c r="A4" s="465"/>
      <c r="B4" s="382" t="s">
        <v>1658</v>
      </c>
      <c r="C4" s="382" t="s">
        <v>1658</v>
      </c>
    </row>
    <row r="5" spans="1:3" ht="24.75" customHeight="1" x14ac:dyDescent="0.15">
      <c r="A5" s="383" t="s">
        <v>1650</v>
      </c>
      <c r="B5" s="382" t="s">
        <v>1659</v>
      </c>
      <c r="C5" s="382" t="s">
        <v>1660</v>
      </c>
    </row>
    <row r="6" spans="1:3" ht="24.75" customHeight="1" x14ac:dyDescent="0.15">
      <c r="A6" s="368" t="s">
        <v>1653</v>
      </c>
      <c r="B6" s="367">
        <v>85.12</v>
      </c>
      <c r="C6" s="367">
        <v>77.59</v>
      </c>
    </row>
    <row r="7" spans="1:3" ht="24.75" customHeight="1" x14ac:dyDescent="0.15">
      <c r="A7" s="368" t="s">
        <v>1654</v>
      </c>
      <c r="B7" s="367">
        <v>39.81</v>
      </c>
      <c r="C7" s="367">
        <v>37.67</v>
      </c>
    </row>
    <row r="8" spans="1:3" ht="24.75" customHeight="1" x14ac:dyDescent="0.15">
      <c r="A8" s="467" t="s">
        <v>1655</v>
      </c>
      <c r="B8" s="467"/>
      <c r="C8" s="467"/>
    </row>
    <row r="9" spans="1:3" ht="24.75" customHeight="1" x14ac:dyDescent="0.15">
      <c r="A9" s="462" t="s">
        <v>1656</v>
      </c>
      <c r="B9" s="462"/>
      <c r="C9" s="462"/>
    </row>
  </sheetData>
  <mergeCells count="5">
    <mergeCell ref="A1:C1"/>
    <mergeCell ref="A2:C2"/>
    <mergeCell ref="A3:A4"/>
    <mergeCell ref="A8:C8"/>
    <mergeCell ref="A9:C9"/>
  </mergeCells>
  <phoneticPr fontId="0" type="noConversion"/>
  <pageMargins left="0.7006068867961253" right="0.7006068867961253" top="0.7519893289551022" bottom="0.7519893289551022" header="0.29926813962891347" footer="0.29926813962891347"/>
  <pageSetup paperSize="9"/>
  <extLst>
    <ext uri="{2D9387EB-5337-4D45-933B-B4D357D02E09}">
      <gutter val="0.0" pos="0"/>
    </ext>
  </extLs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E15"/>
  <sheetViews>
    <sheetView zoomScaleNormal="100" topLeftCell="A1" workbookViewId="0">
      <selection activeCell="F18" activeCellId="0" sqref="F18"/>
    </sheetView>
  </sheetViews>
  <sheetFormatPr defaultRowHeight="22.5" customHeight="1" defaultColWidth="30.000457763671875" x14ac:dyDescent="0.15"/>
  <cols>
    <col min="1" max="5" width="30.375" customWidth="1"/>
  </cols>
  <sheetData>
    <row r="1" spans="1:4" ht="22.5" customHeight="1" x14ac:dyDescent="0.15">
      <c r="A1" s="376"/>
      <c r="B1" s="376"/>
      <c r="C1" s="376"/>
      <c r="D1" s="376"/>
    </row>
    <row r="2" spans="1:4" ht="22.5" customHeight="1" x14ac:dyDescent="0.15">
      <c r="A2" s="468" t="s">
        <v>1661</v>
      </c>
      <c r="B2" s="468"/>
      <c r="C2" s="468"/>
      <c r="D2" s="468"/>
    </row>
    <row r="3" spans="1:4" ht="22.5" customHeight="1" x14ac:dyDescent="0.15">
      <c r="A3" s="469" t="s">
        <v>1662</v>
      </c>
      <c r="B3" s="469"/>
      <c r="C3" s="469"/>
      <c r="D3" s="469"/>
    </row>
    <row r="4" spans="1:4" ht="22.5" customHeight="1" x14ac:dyDescent="0.15">
      <c r="A4" s="396" t="s">
        <v>1</v>
      </c>
      <c r="B4" s="396" t="s">
        <v>1663</v>
      </c>
      <c r="C4" s="401" t="s">
        <v>1664</v>
      </c>
      <c r="D4" s="401" t="s">
        <v>1665</v>
      </c>
    </row>
    <row r="5" spans="1:4" ht="22.5" customHeight="1" x14ac:dyDescent="0.15">
      <c r="A5" s="394" t="s">
        <v>1666</v>
      </c>
      <c r="B5" s="392" t="s">
        <v>1667</v>
      </c>
      <c r="C5" s="367">
        <v>33.3524</v>
      </c>
      <c r="D5" s="367">
        <v>9.8032</v>
      </c>
    </row>
    <row r="6" spans="1:4" ht="22.5" customHeight="1" x14ac:dyDescent="0.15">
      <c r="A6" s="394" t="s">
        <v>1668</v>
      </c>
      <c r="B6" s="392" t="s">
        <v>1651</v>
      </c>
      <c r="C6" s="367">
        <v>15.2336</v>
      </c>
      <c r="D6" s="367">
        <v>5.338</v>
      </c>
    </row>
    <row r="7" spans="1:4" ht="22.5" customHeight="1" x14ac:dyDescent="0.15">
      <c r="A7" s="393" t="s">
        <v>1669</v>
      </c>
      <c r="B7" s="392" t="s">
        <v>1659</v>
      </c>
      <c r="C7" s="367">
        <v>13.6732</v>
      </c>
      <c r="D7" s="367">
        <v>5.338</v>
      </c>
    </row>
    <row r="8" spans="1:4" ht="22.5" customHeight="1" x14ac:dyDescent="0.15">
      <c r="A8" s="393" t="s">
        <v>1670</v>
      </c>
      <c r="B8" s="392" t="s">
        <v>1671</v>
      </c>
      <c r="C8" s="367">
        <v>18.1188</v>
      </c>
      <c r="D8" s="367">
        <v>4.4652</v>
      </c>
    </row>
    <row r="9" spans="1:4" ht="22.5" customHeight="1" x14ac:dyDescent="0.15">
      <c r="A9" s="394" t="s">
        <v>1669</v>
      </c>
      <c r="B9" s="392" t="s">
        <v>1652</v>
      </c>
      <c r="C9" s="367">
        <v>0.9988</v>
      </c>
      <c r="D9" s="367">
        <v>0.1752</v>
      </c>
    </row>
    <row r="10" spans="1:4" ht="22.5" customHeight="1" x14ac:dyDescent="0.15">
      <c r="A10" s="393" t="s">
        <v>1672</v>
      </c>
      <c r="B10" s="392" t="s">
        <v>1673</v>
      </c>
      <c r="C10" s="367">
        <v>12.977</v>
      </c>
      <c r="D10" s="367">
        <v>3.8316</v>
      </c>
    </row>
    <row r="11" spans="1:4" ht="22.5" customHeight="1" x14ac:dyDescent="0.15">
      <c r="A11" s="393" t="s">
        <v>1668</v>
      </c>
      <c r="B11" s="392" t="s">
        <v>1674</v>
      </c>
      <c r="C11" s="367">
        <v>9.286</v>
      </c>
      <c r="D11" s="367">
        <v>3.2326</v>
      </c>
    </row>
    <row r="12" spans="1:4" ht="22.5" customHeight="1" x14ac:dyDescent="0.15">
      <c r="A12" s="393" t="s">
        <v>1670</v>
      </c>
      <c r="B12" s="392" t="s">
        <v>1675</v>
      </c>
      <c r="C12" s="367">
        <v>3.691</v>
      </c>
      <c r="D12" s="367">
        <v>0.599</v>
      </c>
    </row>
    <row r="13" spans="1:4" ht="22.5" customHeight="1" x14ac:dyDescent="0.15">
      <c r="A13" s="394" t="s">
        <v>1676</v>
      </c>
      <c r="B13" s="392" t="s">
        <v>1677</v>
      </c>
      <c r="C13" s="367">
        <v>3.1269003825</v>
      </c>
      <c r="D13" s="367">
        <v>2.60312693323105</v>
      </c>
    </row>
    <row r="14" spans="1:4" ht="22.5" customHeight="1" x14ac:dyDescent="0.15">
      <c r="A14" s="393" t="s">
        <v>1668</v>
      </c>
      <c r="B14" s="392" t="s">
        <v>1678</v>
      </c>
      <c r="C14" s="367">
        <v>2.5074683384</v>
      </c>
      <c r="D14" s="367">
        <v>2.08771693556093</v>
      </c>
    </row>
    <row r="15" spans="1:4" ht="22.5" customHeight="1" x14ac:dyDescent="0.15">
      <c r="A15" s="393" t="s">
        <v>1670</v>
      </c>
      <c r="B15" s="392" t="s">
        <v>1679</v>
      </c>
      <c r="C15" s="367">
        <v>0.6194320441</v>
      </c>
      <c r="D15" s="367">
        <v>0.515409997670121</v>
      </c>
    </row>
  </sheetData>
  <mergeCells count="2">
    <mergeCell ref="A2:D2"/>
    <mergeCell ref="A3:D3"/>
  </mergeCells>
  <phoneticPr fontId="0" type="noConversion"/>
  <pageMargins left="0.7006068867961253" right="0.7006068867961253" top="0.7519893289551022" bottom="0.7519893289551022" header="0.29926813962891347" footer="0.29926813962891347"/>
  <pageSetup paperSize="9"/>
  <extLst>
    <ext uri="{2D9387EB-5337-4D45-933B-B4D357D02E09}">
      <gutter val="0.0" pos="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79"/>
  <sheetViews>
    <sheetView zoomScaleNormal="100" topLeftCell="A1" workbookViewId="0">
      <selection activeCell="G10" activeCellId="0" sqref="G10"/>
    </sheetView>
  </sheetViews>
  <sheetFormatPr defaultRowHeight="19.5" customHeight="1" defaultColWidth="9.000137329101562" x14ac:dyDescent="0.15"/>
  <cols>
    <col min="1" max="1" width="55.125" customWidth="1" style="83"/>
    <col min="2" max="2" width="24.0" customWidth="1" style="103"/>
    <col min="3" max="4" width="9.0" style="83"/>
    <col min="5" max="5" width="9.5" customWidth="1" style="83"/>
    <col min="6" max="246" width="9.0" style="83"/>
    <col min="247" max="247" width="55.125" customWidth="1" style="83"/>
    <col min="248" max="248" width="24.0" customWidth="1" style="83"/>
    <col min="249" max="250" width="9.0" style="83"/>
    <col min="251" max="251" width="9.625" customWidth="1" style="83"/>
    <col min="252" max="502" width="9.0" style="83"/>
    <col min="503" max="503" width="55.125" customWidth="1" style="83"/>
    <col min="504" max="504" width="24.0" customWidth="1" style="83"/>
    <col min="505" max="506" width="9.0" style="83"/>
    <col min="507" max="507" width="9.625" customWidth="1" style="83"/>
    <col min="508" max="758" width="9.0" style="83"/>
    <col min="759" max="759" width="55.125" customWidth="1" style="83"/>
    <col min="760" max="760" width="24.0" customWidth="1" style="83"/>
    <col min="761" max="762" width="9.0" style="83"/>
    <col min="763" max="763" width="9.625" customWidth="1" style="83"/>
    <col min="764" max="1014" width="9.0" style="83"/>
    <col min="1015" max="1015" width="55.125" customWidth="1" style="83"/>
    <col min="1016" max="1016" width="24.0" customWidth="1" style="83"/>
    <col min="1017" max="1018" width="9.0" style="83"/>
    <col min="1019" max="1019" width="9.625" customWidth="1" style="83"/>
    <col min="1020" max="1270" width="9.0" style="83"/>
    <col min="1271" max="1271" width="55.125" customWidth="1" style="83"/>
    <col min="1272" max="1272" width="24.0" customWidth="1" style="83"/>
    <col min="1273" max="1274" width="9.0" style="83"/>
    <col min="1275" max="1275" width="9.625" customWidth="1" style="83"/>
    <col min="1276" max="1526" width="9.0" style="83"/>
    <col min="1527" max="1527" width="55.125" customWidth="1" style="83"/>
    <col min="1528" max="1528" width="24.0" customWidth="1" style="83"/>
    <col min="1529" max="1530" width="9.0" style="83"/>
    <col min="1531" max="1531" width="9.625" customWidth="1" style="83"/>
    <col min="1532" max="1782" width="9.0" style="83"/>
    <col min="1783" max="1783" width="55.125" customWidth="1" style="83"/>
    <col min="1784" max="1784" width="24.0" customWidth="1" style="83"/>
    <col min="1785" max="1786" width="9.0" style="83"/>
    <col min="1787" max="1787" width="9.625" customWidth="1" style="83"/>
    <col min="1788" max="2038" width="9.0" style="83"/>
    <col min="2039" max="2039" width="55.125" customWidth="1" style="83"/>
    <col min="2040" max="2040" width="24.0" customWidth="1" style="83"/>
    <col min="2041" max="2042" width="9.0" style="83"/>
    <col min="2043" max="2043" width="9.625" customWidth="1" style="83"/>
    <col min="2044" max="2294" width="9.0" style="83"/>
    <col min="2295" max="2295" width="55.125" customWidth="1" style="83"/>
    <col min="2296" max="2296" width="24.0" customWidth="1" style="83"/>
    <col min="2297" max="2298" width="9.0" style="83"/>
    <col min="2299" max="2299" width="9.625" customWidth="1" style="83"/>
    <col min="2300" max="2550" width="9.0" style="83"/>
    <col min="2551" max="2551" width="55.125" customWidth="1" style="83"/>
    <col min="2552" max="2552" width="24.0" customWidth="1" style="83"/>
    <col min="2553" max="2554" width="9.0" style="83"/>
    <col min="2555" max="2555" width="9.625" customWidth="1" style="83"/>
    <col min="2556" max="2806" width="9.0" style="83"/>
    <col min="2807" max="2807" width="55.125" customWidth="1" style="83"/>
    <col min="2808" max="2808" width="24.0" customWidth="1" style="83"/>
    <col min="2809" max="2810" width="9.0" style="83"/>
    <col min="2811" max="2811" width="9.625" customWidth="1" style="83"/>
    <col min="2812" max="3062" width="9.0" style="83"/>
    <col min="3063" max="3063" width="55.125" customWidth="1" style="83"/>
    <col min="3064" max="3064" width="24.0" customWidth="1" style="83"/>
    <col min="3065" max="3066" width="9.0" style="83"/>
    <col min="3067" max="3067" width="9.625" customWidth="1" style="83"/>
    <col min="3068" max="3318" width="9.0" style="83"/>
    <col min="3319" max="3319" width="55.125" customWidth="1" style="83"/>
    <col min="3320" max="3320" width="24.0" customWidth="1" style="83"/>
    <col min="3321" max="3322" width="9.0" style="83"/>
    <col min="3323" max="3323" width="9.625" customWidth="1" style="83"/>
    <col min="3324" max="3574" width="9.0" style="83"/>
    <col min="3575" max="3575" width="55.125" customWidth="1" style="83"/>
    <col min="3576" max="3576" width="24.0" customWidth="1" style="83"/>
    <col min="3577" max="3578" width="9.0" style="83"/>
    <col min="3579" max="3579" width="9.625" customWidth="1" style="83"/>
    <col min="3580" max="3830" width="9.0" style="83"/>
    <col min="3831" max="3831" width="55.125" customWidth="1" style="83"/>
    <col min="3832" max="3832" width="24.0" customWidth="1" style="83"/>
    <col min="3833" max="3834" width="9.0" style="83"/>
    <col min="3835" max="3835" width="9.625" customWidth="1" style="83"/>
    <col min="3836" max="4086" width="9.0" style="83"/>
    <col min="4087" max="4087" width="55.125" customWidth="1" style="83"/>
    <col min="4088" max="4088" width="24.0" customWidth="1" style="83"/>
    <col min="4089" max="4090" width="9.0" style="83"/>
    <col min="4091" max="4091" width="9.625" customWidth="1" style="83"/>
    <col min="4092" max="4342" width="9.0" style="83"/>
    <col min="4343" max="4343" width="55.125" customWidth="1" style="83"/>
    <col min="4344" max="4344" width="24.0" customWidth="1" style="83"/>
    <col min="4345" max="4346" width="9.0" style="83"/>
    <col min="4347" max="4347" width="9.625" customWidth="1" style="83"/>
    <col min="4348" max="4598" width="9.0" style="83"/>
    <col min="4599" max="4599" width="55.125" customWidth="1" style="83"/>
    <col min="4600" max="4600" width="24.0" customWidth="1" style="83"/>
    <col min="4601" max="4602" width="9.0" style="83"/>
    <col min="4603" max="4603" width="9.625" customWidth="1" style="83"/>
    <col min="4604" max="4854" width="9.0" style="83"/>
    <col min="4855" max="4855" width="55.125" customWidth="1" style="83"/>
    <col min="4856" max="4856" width="24.0" customWidth="1" style="83"/>
    <col min="4857" max="4858" width="9.0" style="83"/>
    <col min="4859" max="4859" width="9.625" customWidth="1" style="83"/>
    <col min="4860" max="5110" width="9.0" style="83"/>
    <col min="5111" max="5111" width="55.125" customWidth="1" style="83"/>
    <col min="5112" max="5112" width="24.0" customWidth="1" style="83"/>
    <col min="5113" max="5114" width="9.0" style="83"/>
    <col min="5115" max="5115" width="9.625" customWidth="1" style="83"/>
    <col min="5116" max="5366" width="9.0" style="83"/>
    <col min="5367" max="5367" width="55.125" customWidth="1" style="83"/>
    <col min="5368" max="5368" width="24.0" customWidth="1" style="83"/>
    <col min="5369" max="5370" width="9.0" style="83"/>
    <col min="5371" max="5371" width="9.625" customWidth="1" style="83"/>
    <col min="5372" max="5622" width="9.0" style="83"/>
    <col min="5623" max="5623" width="55.125" customWidth="1" style="83"/>
    <col min="5624" max="5624" width="24.0" customWidth="1" style="83"/>
    <col min="5625" max="5626" width="9.0" style="83"/>
    <col min="5627" max="5627" width="9.625" customWidth="1" style="83"/>
    <col min="5628" max="5878" width="9.0" style="83"/>
    <col min="5879" max="5879" width="55.125" customWidth="1" style="83"/>
    <col min="5880" max="5880" width="24.0" customWidth="1" style="83"/>
    <col min="5881" max="5882" width="9.0" style="83"/>
    <col min="5883" max="5883" width="9.625" customWidth="1" style="83"/>
    <col min="5884" max="6134" width="9.0" style="83"/>
    <col min="6135" max="6135" width="55.125" customWidth="1" style="83"/>
    <col min="6136" max="6136" width="24.0" customWidth="1" style="83"/>
    <col min="6137" max="6138" width="9.0" style="83"/>
    <col min="6139" max="6139" width="9.625" customWidth="1" style="83"/>
    <col min="6140" max="6390" width="9.0" style="83"/>
    <col min="6391" max="6391" width="55.125" customWidth="1" style="83"/>
    <col min="6392" max="6392" width="24.0" customWidth="1" style="83"/>
    <col min="6393" max="6394" width="9.0" style="83"/>
    <col min="6395" max="6395" width="9.625" customWidth="1" style="83"/>
    <col min="6396" max="6646" width="9.0" style="83"/>
    <col min="6647" max="6647" width="55.125" customWidth="1" style="83"/>
    <col min="6648" max="6648" width="24.0" customWidth="1" style="83"/>
    <col min="6649" max="6650" width="9.0" style="83"/>
    <col min="6651" max="6651" width="9.625" customWidth="1" style="83"/>
    <col min="6652" max="6902" width="9.0" style="83"/>
    <col min="6903" max="6903" width="55.125" customWidth="1" style="83"/>
    <col min="6904" max="6904" width="24.0" customWidth="1" style="83"/>
    <col min="6905" max="6906" width="9.0" style="83"/>
    <col min="6907" max="6907" width="9.625" customWidth="1" style="83"/>
    <col min="6908" max="7158" width="9.0" style="83"/>
    <col min="7159" max="7159" width="55.125" customWidth="1" style="83"/>
    <col min="7160" max="7160" width="24.0" customWidth="1" style="83"/>
    <col min="7161" max="7162" width="9.0" style="83"/>
    <col min="7163" max="7163" width="9.625" customWidth="1" style="83"/>
    <col min="7164" max="7414" width="9.0" style="83"/>
    <col min="7415" max="7415" width="55.125" customWidth="1" style="83"/>
    <col min="7416" max="7416" width="24.0" customWidth="1" style="83"/>
    <col min="7417" max="7418" width="9.0" style="83"/>
    <col min="7419" max="7419" width="9.625" customWidth="1" style="83"/>
    <col min="7420" max="7670" width="9.0" style="83"/>
    <col min="7671" max="7671" width="55.125" customWidth="1" style="83"/>
    <col min="7672" max="7672" width="24.0" customWidth="1" style="83"/>
    <col min="7673" max="7674" width="9.0" style="83"/>
    <col min="7675" max="7675" width="9.625" customWidth="1" style="83"/>
    <col min="7676" max="7926" width="9.0" style="83"/>
    <col min="7927" max="7927" width="55.125" customWidth="1" style="83"/>
    <col min="7928" max="7928" width="24.0" customWidth="1" style="83"/>
    <col min="7929" max="7930" width="9.0" style="83"/>
    <col min="7931" max="7931" width="9.625" customWidth="1" style="83"/>
    <col min="7932" max="8182" width="9.0" style="83"/>
    <col min="8183" max="8183" width="55.125" customWidth="1" style="83"/>
    <col min="8184" max="8184" width="24.0" customWidth="1" style="83"/>
    <col min="8185" max="8186" width="9.0" style="83"/>
    <col min="8187" max="8187" width="9.625" customWidth="1" style="83"/>
    <col min="8188" max="8438" width="9.0" style="83"/>
    <col min="8439" max="8439" width="55.125" customWidth="1" style="83"/>
    <col min="8440" max="8440" width="24.0" customWidth="1" style="83"/>
    <col min="8441" max="8442" width="9.0" style="83"/>
    <col min="8443" max="8443" width="9.625" customWidth="1" style="83"/>
    <col min="8444" max="8694" width="9.0" style="83"/>
    <col min="8695" max="8695" width="55.125" customWidth="1" style="83"/>
    <col min="8696" max="8696" width="24.0" customWidth="1" style="83"/>
    <col min="8697" max="8698" width="9.0" style="83"/>
    <col min="8699" max="8699" width="9.625" customWidth="1" style="83"/>
    <col min="8700" max="8950" width="9.0" style="83"/>
    <col min="8951" max="8951" width="55.125" customWidth="1" style="83"/>
    <col min="8952" max="8952" width="24.0" customWidth="1" style="83"/>
    <col min="8953" max="8954" width="9.0" style="83"/>
    <col min="8955" max="8955" width="9.625" customWidth="1" style="83"/>
    <col min="8956" max="9206" width="9.0" style="83"/>
    <col min="9207" max="9207" width="55.125" customWidth="1" style="83"/>
    <col min="9208" max="9208" width="24.0" customWidth="1" style="83"/>
    <col min="9209" max="9210" width="9.0" style="83"/>
    <col min="9211" max="9211" width="9.625" customWidth="1" style="83"/>
    <col min="9212" max="9462" width="9.0" style="83"/>
    <col min="9463" max="9463" width="55.125" customWidth="1" style="83"/>
    <col min="9464" max="9464" width="24.0" customWidth="1" style="83"/>
    <col min="9465" max="9466" width="9.0" style="83"/>
    <col min="9467" max="9467" width="9.625" customWidth="1" style="83"/>
    <col min="9468" max="9718" width="9.0" style="83"/>
    <col min="9719" max="9719" width="55.125" customWidth="1" style="83"/>
    <col min="9720" max="9720" width="24.0" customWidth="1" style="83"/>
    <col min="9721" max="9722" width="9.0" style="83"/>
    <col min="9723" max="9723" width="9.625" customWidth="1" style="83"/>
    <col min="9724" max="9974" width="9.0" style="83"/>
    <col min="9975" max="9975" width="55.125" customWidth="1" style="83"/>
    <col min="9976" max="9976" width="24.0" customWidth="1" style="83"/>
    <col min="9977" max="9978" width="9.0" style="83"/>
    <col min="9979" max="9979" width="9.625" customWidth="1" style="83"/>
    <col min="9980" max="10230" width="9.0" style="83"/>
    <col min="10231" max="10231" width="55.125" customWidth="1" style="83"/>
    <col min="10232" max="10232" width="24.0" customWidth="1" style="83"/>
    <col min="10233" max="10234" width="9.0" style="83"/>
    <col min="10235" max="10235" width="9.625" customWidth="1" style="83"/>
    <col min="10236" max="10486" width="9.0" style="83"/>
    <col min="10487" max="10487" width="55.125" customWidth="1" style="83"/>
    <col min="10488" max="10488" width="24.0" customWidth="1" style="83"/>
    <col min="10489" max="10490" width="9.0" style="83"/>
    <col min="10491" max="10491" width="9.625" customWidth="1" style="83"/>
    <col min="10492" max="10742" width="9.0" style="83"/>
    <col min="10743" max="10743" width="55.125" customWidth="1" style="83"/>
    <col min="10744" max="10744" width="24.0" customWidth="1" style="83"/>
    <col min="10745" max="10746" width="9.0" style="83"/>
    <col min="10747" max="10747" width="9.625" customWidth="1" style="83"/>
    <col min="10748" max="10998" width="9.0" style="83"/>
    <col min="10999" max="10999" width="55.125" customWidth="1" style="83"/>
    <col min="11000" max="11000" width="24.0" customWidth="1" style="83"/>
    <col min="11001" max="11002" width="9.0" style="83"/>
    <col min="11003" max="11003" width="9.625" customWidth="1" style="83"/>
    <col min="11004" max="11254" width="9.0" style="83"/>
    <col min="11255" max="11255" width="55.125" customWidth="1" style="83"/>
    <col min="11256" max="11256" width="24.0" customWidth="1" style="83"/>
    <col min="11257" max="11258" width="9.0" style="83"/>
    <col min="11259" max="11259" width="9.625" customWidth="1" style="83"/>
    <col min="11260" max="11510" width="9.0" style="83"/>
    <col min="11511" max="11511" width="55.125" customWidth="1" style="83"/>
    <col min="11512" max="11512" width="24.0" customWidth="1" style="83"/>
    <col min="11513" max="11514" width="9.0" style="83"/>
    <col min="11515" max="11515" width="9.625" customWidth="1" style="83"/>
    <col min="11516" max="11766" width="9.0" style="83"/>
    <col min="11767" max="11767" width="55.125" customWidth="1" style="83"/>
    <col min="11768" max="11768" width="24.0" customWidth="1" style="83"/>
    <col min="11769" max="11770" width="9.0" style="83"/>
    <col min="11771" max="11771" width="9.625" customWidth="1" style="83"/>
    <col min="11772" max="12022" width="9.0" style="83"/>
    <col min="12023" max="12023" width="55.125" customWidth="1" style="83"/>
    <col min="12024" max="12024" width="24.0" customWidth="1" style="83"/>
    <col min="12025" max="12026" width="9.0" style="83"/>
    <col min="12027" max="12027" width="9.625" customWidth="1" style="83"/>
    <col min="12028" max="12278" width="9.0" style="83"/>
    <col min="12279" max="12279" width="55.125" customWidth="1" style="83"/>
    <col min="12280" max="12280" width="24.0" customWidth="1" style="83"/>
    <col min="12281" max="12282" width="9.0" style="83"/>
    <col min="12283" max="12283" width="9.625" customWidth="1" style="83"/>
    <col min="12284" max="12534" width="9.0" style="83"/>
    <col min="12535" max="12535" width="55.125" customWidth="1" style="83"/>
    <col min="12536" max="12536" width="24.0" customWidth="1" style="83"/>
    <col min="12537" max="12538" width="9.0" style="83"/>
    <col min="12539" max="12539" width="9.625" customWidth="1" style="83"/>
    <col min="12540" max="12790" width="9.0" style="83"/>
    <col min="12791" max="12791" width="55.125" customWidth="1" style="83"/>
    <col min="12792" max="12792" width="24.0" customWidth="1" style="83"/>
    <col min="12793" max="12794" width="9.0" style="83"/>
    <col min="12795" max="12795" width="9.625" customWidth="1" style="83"/>
    <col min="12796" max="13046" width="9.0" style="83"/>
    <col min="13047" max="13047" width="55.125" customWidth="1" style="83"/>
    <col min="13048" max="13048" width="24.0" customWidth="1" style="83"/>
    <col min="13049" max="13050" width="9.0" style="83"/>
    <col min="13051" max="13051" width="9.625" customWidth="1" style="83"/>
    <col min="13052" max="13302" width="9.0" style="83"/>
    <col min="13303" max="13303" width="55.125" customWidth="1" style="83"/>
    <col min="13304" max="13304" width="24.0" customWidth="1" style="83"/>
    <col min="13305" max="13306" width="9.0" style="83"/>
    <col min="13307" max="13307" width="9.625" customWidth="1" style="83"/>
    <col min="13308" max="13558" width="9.0" style="83"/>
    <col min="13559" max="13559" width="55.125" customWidth="1" style="83"/>
    <col min="13560" max="13560" width="24.0" customWidth="1" style="83"/>
    <col min="13561" max="13562" width="9.0" style="83"/>
    <col min="13563" max="13563" width="9.625" customWidth="1" style="83"/>
    <col min="13564" max="13814" width="9.0" style="83"/>
    <col min="13815" max="13815" width="55.125" customWidth="1" style="83"/>
    <col min="13816" max="13816" width="24.0" customWidth="1" style="83"/>
    <col min="13817" max="13818" width="9.0" style="83"/>
    <col min="13819" max="13819" width="9.625" customWidth="1" style="83"/>
    <col min="13820" max="14070" width="9.0" style="83"/>
    <col min="14071" max="14071" width="55.125" customWidth="1" style="83"/>
    <col min="14072" max="14072" width="24.0" customWidth="1" style="83"/>
    <col min="14073" max="14074" width="9.0" style="83"/>
    <col min="14075" max="14075" width="9.625" customWidth="1" style="83"/>
    <col min="14076" max="14326" width="9.0" style="83"/>
    <col min="14327" max="14327" width="55.125" customWidth="1" style="83"/>
    <col min="14328" max="14328" width="24.0" customWidth="1" style="83"/>
    <col min="14329" max="14330" width="9.0" style="83"/>
    <col min="14331" max="14331" width="9.625" customWidth="1" style="83"/>
    <col min="14332" max="14582" width="9.0" style="83"/>
    <col min="14583" max="14583" width="55.125" customWidth="1" style="83"/>
    <col min="14584" max="14584" width="24.0" customWidth="1" style="83"/>
    <col min="14585" max="14586" width="9.0" style="83"/>
    <col min="14587" max="14587" width="9.625" customWidth="1" style="83"/>
    <col min="14588" max="14838" width="9.0" style="83"/>
    <col min="14839" max="14839" width="55.125" customWidth="1" style="83"/>
    <col min="14840" max="14840" width="24.0" customWidth="1" style="83"/>
    <col min="14841" max="14842" width="9.0" style="83"/>
    <col min="14843" max="14843" width="9.625" customWidth="1" style="83"/>
    <col min="14844" max="15094" width="9.0" style="83"/>
    <col min="15095" max="15095" width="55.125" customWidth="1" style="83"/>
    <col min="15096" max="15096" width="24.0" customWidth="1" style="83"/>
    <col min="15097" max="15098" width="9.0" style="83"/>
    <col min="15099" max="15099" width="9.625" customWidth="1" style="83"/>
    <col min="15100" max="15350" width="9.0" style="83"/>
    <col min="15351" max="15351" width="55.125" customWidth="1" style="83"/>
    <col min="15352" max="15352" width="24.0" customWidth="1" style="83"/>
    <col min="15353" max="15354" width="9.0" style="83"/>
    <col min="15355" max="15355" width="9.625" customWidth="1" style="83"/>
    <col min="15356" max="15606" width="9.0" style="83"/>
    <col min="15607" max="15607" width="55.125" customWidth="1" style="83"/>
    <col min="15608" max="15608" width="24.0" customWidth="1" style="83"/>
    <col min="15609" max="15610" width="9.0" style="83"/>
    <col min="15611" max="15611" width="9.625" customWidth="1" style="83"/>
    <col min="15612" max="15862" width="9.0" style="83"/>
    <col min="15863" max="15863" width="55.125" customWidth="1" style="83"/>
    <col min="15864" max="15864" width="24.0" customWidth="1" style="83"/>
    <col min="15865" max="15866" width="9.0" style="83"/>
    <col min="15867" max="15867" width="9.625" customWidth="1" style="83"/>
    <col min="15868" max="16118" width="9.0" style="83"/>
    <col min="16119" max="16119" width="55.125" customWidth="1" style="83"/>
    <col min="16120" max="16120" width="24.0" customWidth="1" style="83"/>
    <col min="16121" max="16122" width="9.0" style="83"/>
    <col min="16123" max="16123" width="9.625" customWidth="1" style="83"/>
    <col min="16124" max="16384" width="9.0" style="83"/>
  </cols>
  <sheetData>
    <row r="1" spans="1:2" ht="19.5" customHeight="1" x14ac:dyDescent="0.15">
      <c r="A1" s="425" t="s">
        <v>1043</v>
      </c>
      <c r="B1" s="425"/>
    </row>
    <row r="2" spans="1:2" ht="19.5" customHeight="1" x14ac:dyDescent="0.15">
      <c r="A2" s="176"/>
      <c r="B2" s="207" t="s">
        <v>1044</v>
      </c>
    </row>
    <row r="3" spans="1:2" ht="19.5" customHeight="1" x14ac:dyDescent="0.15">
      <c r="A3" s="178" t="s">
        <v>1045</v>
      </c>
      <c r="B3" s="208" t="s">
        <v>1046</v>
      </c>
    </row>
    <row r="4" spans="1:2" s="175" customFormat="1" ht="19.5" customHeight="1" x14ac:dyDescent="0.15">
      <c r="A4" s="180" t="s">
        <v>1047</v>
      </c>
      <c r="B4" s="209">
        <f>SUM(B5:B8)</f>
        <v>236594</v>
      </c>
    </row>
    <row r="5" spans="1:2" ht="19.5" customHeight="1" x14ac:dyDescent="0.15">
      <c r="A5" s="182" t="s">
        <v>1048</v>
      </c>
      <c r="B5" s="190">
        <v>170653</v>
      </c>
    </row>
    <row r="6" spans="1:2" ht="19.5" customHeight="1" x14ac:dyDescent="0.15">
      <c r="A6" s="182" t="s">
        <v>1049</v>
      </c>
      <c r="B6" s="190">
        <v>28455</v>
      </c>
    </row>
    <row r="7" spans="1:2" ht="19.5" customHeight="1" x14ac:dyDescent="0.15">
      <c r="A7" s="182" t="s">
        <v>1050</v>
      </c>
      <c r="B7" s="190">
        <v>18349</v>
      </c>
    </row>
    <row r="8" spans="1:2" ht="19.5" customHeight="1" x14ac:dyDescent="0.15">
      <c r="A8" s="182" t="s">
        <v>1051</v>
      </c>
      <c r="B8" s="190">
        <v>19137</v>
      </c>
    </row>
    <row r="9" spans="1:2" ht="19.5" customHeight="1" x14ac:dyDescent="0.15">
      <c r="A9" s="180" t="s">
        <v>1052</v>
      </c>
      <c r="B9" s="209">
        <f>SUM(B10:B19)</f>
        <v>173048</v>
      </c>
    </row>
    <row r="10" spans="1:2" ht="19.5" customHeight="1" x14ac:dyDescent="0.15">
      <c r="A10" s="182" t="s">
        <v>1053</v>
      </c>
      <c r="B10" s="190">
        <v>29312</v>
      </c>
    </row>
    <row r="11" spans="1:2" ht="19.5" customHeight="1" x14ac:dyDescent="0.15">
      <c r="A11" s="182" t="s">
        <v>1054</v>
      </c>
      <c r="B11" s="190">
        <v>1238</v>
      </c>
    </row>
    <row r="12" spans="1:2" ht="19.5" customHeight="1" x14ac:dyDescent="0.15">
      <c r="A12" s="182" t="s">
        <v>1055</v>
      </c>
      <c r="B12" s="190">
        <v>670</v>
      </c>
    </row>
    <row r="13" spans="1:2" ht="19.5" customHeight="1" x14ac:dyDescent="0.15">
      <c r="A13" s="182" t="s">
        <v>1056</v>
      </c>
      <c r="B13" s="190">
        <v>148</v>
      </c>
    </row>
    <row r="14" spans="1:2" ht="19.5" customHeight="1" x14ac:dyDescent="0.15">
      <c r="A14" s="182" t="s">
        <v>1057</v>
      </c>
      <c r="B14" s="190">
        <v>21114</v>
      </c>
    </row>
    <row r="15" spans="1:2" ht="19.5" customHeight="1" x14ac:dyDescent="0.15">
      <c r="A15" s="182" t="s">
        <v>1058</v>
      </c>
      <c r="B15" s="190">
        <v>1599</v>
      </c>
    </row>
    <row r="16" spans="1:2" ht="19.5" customHeight="1" x14ac:dyDescent="0.15">
      <c r="A16" s="182" t="s">
        <v>1059</v>
      </c>
      <c r="B16" s="190">
        <v>83</v>
      </c>
    </row>
    <row r="17" spans="1:2" ht="19.5" customHeight="1" x14ac:dyDescent="0.15">
      <c r="A17" s="182" t="s">
        <v>1060</v>
      </c>
      <c r="B17" s="190">
        <v>3362</v>
      </c>
    </row>
    <row r="18" spans="1:2" ht="19.5" customHeight="1" x14ac:dyDescent="0.15">
      <c r="A18" s="182" t="s">
        <v>1061</v>
      </c>
      <c r="B18" s="190">
        <v>735</v>
      </c>
    </row>
    <row r="19" spans="1:2" ht="19.5" customHeight="1" x14ac:dyDescent="0.15">
      <c r="A19" s="182" t="s">
        <v>1062</v>
      </c>
      <c r="B19" s="190">
        <f>97463+6500+16630-5806</f>
        <v>114787</v>
      </c>
    </row>
    <row r="20" spans="1:2" ht="19.5" customHeight="1" x14ac:dyDescent="0.15">
      <c r="A20" s="180" t="s">
        <v>1063</v>
      </c>
      <c r="B20" s="209">
        <f>SUM(B21:B27)</f>
        <v>8833</v>
      </c>
    </row>
    <row r="21" spans="1:2" ht="19.5" customHeight="1" x14ac:dyDescent="0.15">
      <c r="A21" s="182" t="s">
        <v>1064</v>
      </c>
      <c r="B21" s="190">
        <v>0</v>
      </c>
    </row>
    <row r="22" spans="1:2" ht="19.5" customHeight="1" x14ac:dyDescent="0.15">
      <c r="A22" s="182" t="s">
        <v>1065</v>
      </c>
      <c r="B22" s="190">
        <v>7063</v>
      </c>
    </row>
    <row r="23" spans="1:2" ht="19.5" customHeight="1" x14ac:dyDescent="0.15">
      <c r="A23" s="182" t="s">
        <v>1066</v>
      </c>
      <c r="B23" s="190">
        <v>0</v>
      </c>
    </row>
    <row r="24" spans="1:2" ht="19.5" customHeight="1" x14ac:dyDescent="0.15">
      <c r="A24" s="182" t="s">
        <v>1067</v>
      </c>
      <c r="B24" s="190">
        <v>0</v>
      </c>
    </row>
    <row r="25" spans="1:2" s="175" customFormat="1" ht="19.5" customHeight="1" x14ac:dyDescent="0.15">
      <c r="A25" s="182" t="s">
        <v>1068</v>
      </c>
      <c r="B25" s="190">
        <v>552</v>
      </c>
    </row>
    <row r="26" spans="1:2" ht="19.5" customHeight="1" x14ac:dyDescent="0.15">
      <c r="A26" s="182" t="s">
        <v>1069</v>
      </c>
      <c r="B26" s="190">
        <v>5</v>
      </c>
    </row>
    <row r="27" spans="1:2" ht="19.5" customHeight="1" x14ac:dyDescent="0.15">
      <c r="A27" s="182" t="s">
        <v>1070</v>
      </c>
      <c r="B27" s="190">
        <v>1213</v>
      </c>
    </row>
    <row r="28" spans="1:2" ht="19.5" customHeight="1" x14ac:dyDescent="0.15">
      <c r="A28" s="180" t="s">
        <v>1071</v>
      </c>
      <c r="B28" s="209">
        <f>SUM(B29:B34)</f>
        <v>0</v>
      </c>
    </row>
    <row r="29" spans="1:2" ht="19.5" customHeight="1" x14ac:dyDescent="0.15">
      <c r="A29" s="182" t="s">
        <v>1064</v>
      </c>
      <c r="B29" s="190">
        <v>0</v>
      </c>
    </row>
    <row r="30" spans="1:2" ht="19.5" customHeight="1" x14ac:dyDescent="0.15">
      <c r="A30" s="182" t="s">
        <v>1065</v>
      </c>
      <c r="B30" s="190">
        <v>0</v>
      </c>
    </row>
    <row r="31" spans="1:2" ht="19.5" customHeight="1" x14ac:dyDescent="0.15">
      <c r="A31" s="182" t="s">
        <v>1066</v>
      </c>
      <c r="B31" s="190">
        <v>0</v>
      </c>
    </row>
    <row r="32" spans="1:2" ht="19.5" customHeight="1" x14ac:dyDescent="0.15">
      <c r="A32" s="182" t="s">
        <v>1068</v>
      </c>
      <c r="B32" s="190">
        <v>0</v>
      </c>
    </row>
    <row r="33" spans="1:2" ht="19.5" customHeight="1" x14ac:dyDescent="0.15">
      <c r="A33" s="182" t="s">
        <v>1069</v>
      </c>
      <c r="B33" s="190">
        <v>0</v>
      </c>
    </row>
    <row r="34" spans="1:2" s="175" customFormat="1" ht="19.5" customHeight="1" x14ac:dyDescent="0.15">
      <c r="A34" s="182" t="s">
        <v>1070</v>
      </c>
      <c r="B34" s="190">
        <v>0</v>
      </c>
    </row>
    <row r="35" spans="1:2" ht="19.5" customHeight="1" x14ac:dyDescent="0.15">
      <c r="A35" s="180" t="s">
        <v>1072</v>
      </c>
      <c r="B35" s="209">
        <f>SUM(B36:B38)</f>
        <v>350181</v>
      </c>
    </row>
    <row r="36" spans="1:2" ht="19.5" customHeight="1" x14ac:dyDescent="0.15">
      <c r="A36" s="182" t="s">
        <v>1073</v>
      </c>
      <c r="B36" s="190">
        <v>284806</v>
      </c>
    </row>
    <row r="37" spans="1:2" s="175" customFormat="1" ht="19.5" customHeight="1" x14ac:dyDescent="0.15">
      <c r="A37" s="182" t="s">
        <v>1074</v>
      </c>
      <c r="B37" s="190">
        <v>65375</v>
      </c>
    </row>
    <row r="38" spans="1:2" s="175" customFormat="1" ht="19.5" customHeight="1" x14ac:dyDescent="0.15">
      <c r="A38" s="182" t="s">
        <v>1075</v>
      </c>
      <c r="B38" s="190">
        <v>0</v>
      </c>
    </row>
    <row r="39" spans="1:2" ht="19.5" customHeight="1" x14ac:dyDescent="0.15">
      <c r="A39" s="180" t="s">
        <v>1076</v>
      </c>
      <c r="B39" s="209">
        <f>SUM(B40:B41)</f>
        <v>1461</v>
      </c>
    </row>
    <row r="40" spans="1:2" ht="19.5" customHeight="1" x14ac:dyDescent="0.15">
      <c r="A40" s="182" t="s">
        <v>1077</v>
      </c>
      <c r="B40" s="190">
        <v>1461</v>
      </c>
    </row>
    <row r="41" spans="1:2" ht="19.5" customHeight="1" x14ac:dyDescent="0.15">
      <c r="A41" s="182" t="s">
        <v>1078</v>
      </c>
      <c r="B41" s="190">
        <v>0</v>
      </c>
    </row>
    <row r="42" spans="1:2" ht="19.5" customHeight="1" x14ac:dyDescent="0.15">
      <c r="A42" s="180" t="s">
        <v>1079</v>
      </c>
      <c r="B42" s="209">
        <f>SUM(B43:B45)</f>
        <v>323</v>
      </c>
    </row>
    <row r="43" spans="1:2" ht="19.5" customHeight="1" x14ac:dyDescent="0.15">
      <c r="A43" s="182" t="s">
        <v>1080</v>
      </c>
      <c r="B43" s="190">
        <v>90</v>
      </c>
    </row>
    <row r="44" spans="1:2" s="175" customFormat="1" ht="19.5" customHeight="1" x14ac:dyDescent="0.15">
      <c r="A44" s="182" t="s">
        <v>1081</v>
      </c>
      <c r="B44" s="190">
        <v>0</v>
      </c>
    </row>
    <row r="45" spans="1:2" ht="19.5" customHeight="1" x14ac:dyDescent="0.15">
      <c r="A45" s="182" t="s">
        <v>1082</v>
      </c>
      <c r="B45" s="190">
        <v>233</v>
      </c>
    </row>
    <row r="46" spans="1:2" ht="19.5" customHeight="1" x14ac:dyDescent="0.15">
      <c r="A46" s="180" t="s">
        <v>1083</v>
      </c>
      <c r="B46" s="209">
        <f>SUM(B47:B48)</f>
        <v>0</v>
      </c>
    </row>
    <row r="47" spans="1:2" ht="19.5" customHeight="1" x14ac:dyDescent="0.15">
      <c r="A47" s="182" t="s">
        <v>1084</v>
      </c>
      <c r="B47" s="190">
        <v>0</v>
      </c>
    </row>
    <row r="48" spans="1:2" ht="19.5" customHeight="1" x14ac:dyDescent="0.15">
      <c r="A48" s="182" t="s">
        <v>1085</v>
      </c>
      <c r="B48" s="190">
        <v>0</v>
      </c>
    </row>
    <row r="49" spans="1:2" ht="19.5" customHeight="1" x14ac:dyDescent="0.15">
      <c r="A49" s="180" t="s">
        <v>1086</v>
      </c>
      <c r="B49" s="209">
        <f>SUM(B50:B54)</f>
        <v>64886</v>
      </c>
    </row>
    <row r="50" spans="1:2" ht="19.5" customHeight="1" x14ac:dyDescent="0.15">
      <c r="A50" s="182" t="s">
        <v>1087</v>
      </c>
      <c r="B50" s="190">
        <v>20566</v>
      </c>
    </row>
    <row r="51" spans="1:2" ht="19.5" customHeight="1" x14ac:dyDescent="0.15">
      <c r="A51" s="182" t="s">
        <v>1088</v>
      </c>
      <c r="B51" s="190">
        <v>977</v>
      </c>
    </row>
    <row r="52" spans="1:2" ht="19.5" customHeight="1" x14ac:dyDescent="0.15">
      <c r="A52" s="182" t="s">
        <v>1089</v>
      </c>
      <c r="B52" s="190">
        <v>557</v>
      </c>
    </row>
    <row r="53" spans="1:2" ht="19.5" customHeight="1" x14ac:dyDescent="0.15">
      <c r="A53" s="182" t="s">
        <v>1090</v>
      </c>
      <c r="B53" s="190">
        <v>31145</v>
      </c>
    </row>
    <row r="54" spans="1:2" ht="19.5" customHeight="1" x14ac:dyDescent="0.15">
      <c r="A54" s="182" t="s">
        <v>1091</v>
      </c>
      <c r="B54" s="190">
        <v>11641</v>
      </c>
    </row>
    <row r="55" spans="1:2" ht="19.5" customHeight="1" x14ac:dyDescent="0.15">
      <c r="A55" s="180" t="s">
        <v>1092</v>
      </c>
      <c r="B55" s="209">
        <f>SUM(B56:B57)</f>
        <v>6716</v>
      </c>
    </row>
    <row r="56" spans="1:5" ht="19.5" customHeight="1" x14ac:dyDescent="0.15">
      <c r="A56" s="182" t="s">
        <v>1093</v>
      </c>
      <c r="B56" s="190">
        <v>6716</v>
      </c>
      <c r="E56" s="100"/>
    </row>
    <row r="57" spans="1:2" ht="19.5" customHeight="1" x14ac:dyDescent="0.15">
      <c r="A57" s="182" t="s">
        <v>1094</v>
      </c>
      <c r="B57" s="190">
        <v>0</v>
      </c>
    </row>
    <row r="58" spans="1:2" ht="19.5" customHeight="1" x14ac:dyDescent="0.15">
      <c r="A58" s="180" t="s">
        <v>1095</v>
      </c>
      <c r="B58" s="209">
        <f>SUM(B59:B62)</f>
        <v>55124</v>
      </c>
    </row>
    <row r="59" spans="1:5" ht="19.5" customHeight="1" x14ac:dyDescent="0.15">
      <c r="A59" s="182" t="s">
        <v>1096</v>
      </c>
      <c r="B59" s="190">
        <v>55124</v>
      </c>
      <c r="E59" s="100"/>
    </row>
    <row r="60" spans="1:2" ht="19.5" customHeight="1" x14ac:dyDescent="0.15">
      <c r="A60" s="182" t="s">
        <v>1097</v>
      </c>
      <c r="B60" s="190">
        <v>0</v>
      </c>
    </row>
    <row r="61" spans="1:2" ht="19.5" customHeight="1" x14ac:dyDescent="0.15">
      <c r="A61" s="182" t="s">
        <v>1098</v>
      </c>
      <c r="B61" s="190">
        <v>0</v>
      </c>
    </row>
    <row r="62" spans="1:2" ht="19.5" customHeight="1" x14ac:dyDescent="0.15">
      <c r="A62" s="182" t="s">
        <v>1099</v>
      </c>
      <c r="B62" s="190">
        <v>0</v>
      </c>
    </row>
    <row r="63" spans="1:2" ht="19.5" customHeight="1" x14ac:dyDescent="0.15">
      <c r="A63" s="180" t="s">
        <v>1100</v>
      </c>
      <c r="B63" s="209">
        <v>0</v>
      </c>
    </row>
    <row r="64" spans="1:2" ht="19.5" customHeight="1" x14ac:dyDescent="0.15">
      <c r="A64" s="182" t="s">
        <v>1101</v>
      </c>
      <c r="B64" s="190"/>
    </row>
    <row r="65" spans="1:2" ht="19.5" customHeight="1" x14ac:dyDescent="0.15">
      <c r="A65" s="182" t="s">
        <v>1102</v>
      </c>
      <c r="B65" s="190">
        <v>0</v>
      </c>
    </row>
    <row r="66" spans="1:2" ht="19.5" customHeight="1" x14ac:dyDescent="0.15">
      <c r="A66" s="180" t="s">
        <v>1103</v>
      </c>
      <c r="B66" s="209">
        <f>SUM(B67:B70)</f>
        <v>0</v>
      </c>
    </row>
    <row r="67" spans="1:2" ht="19.5" customHeight="1" x14ac:dyDescent="0.15">
      <c r="A67" s="182" t="s">
        <v>1104</v>
      </c>
      <c r="B67" s="190">
        <v>0</v>
      </c>
    </row>
    <row r="68" spans="1:2" ht="19.5" customHeight="1" x14ac:dyDescent="0.15">
      <c r="A68" s="182" t="s">
        <v>1105</v>
      </c>
      <c r="B68" s="190">
        <v>0</v>
      </c>
    </row>
    <row r="69" spans="1:2" ht="19.5" customHeight="1" x14ac:dyDescent="0.15">
      <c r="A69" s="182" t="s">
        <v>1106</v>
      </c>
      <c r="B69" s="190">
        <v>0</v>
      </c>
    </row>
    <row r="70" spans="1:2" ht="19.5" customHeight="1" x14ac:dyDescent="0.15">
      <c r="A70" s="182" t="s">
        <v>1107</v>
      </c>
      <c r="B70" s="190">
        <v>0</v>
      </c>
    </row>
    <row r="71" spans="1:2" ht="19.5" customHeight="1" x14ac:dyDescent="0.15">
      <c r="A71" s="180" t="s">
        <v>1108</v>
      </c>
      <c r="B71" s="209">
        <f>SUM(B72:B73)</f>
        <v>9570</v>
      </c>
    </row>
    <row r="72" spans="1:2" ht="19.5" customHeight="1" x14ac:dyDescent="0.15">
      <c r="A72" s="182" t="s">
        <v>1109</v>
      </c>
      <c r="B72" s="190">
        <v>9570</v>
      </c>
    </row>
    <row r="73" spans="1:2" ht="19.5" customHeight="1" x14ac:dyDescent="0.15">
      <c r="A73" s="182" t="s">
        <v>1110</v>
      </c>
      <c r="B73" s="190">
        <v>0</v>
      </c>
    </row>
    <row r="74" spans="1:2" ht="19.5" customHeight="1" x14ac:dyDescent="0.15">
      <c r="A74" s="180" t="s">
        <v>1111</v>
      </c>
      <c r="B74" s="209">
        <f>SUM(B75:B78)</f>
        <v>9173</v>
      </c>
    </row>
    <row r="75" spans="1:2" ht="19.5" customHeight="1" x14ac:dyDescent="0.15">
      <c r="A75" s="182" t="s">
        <v>1112</v>
      </c>
      <c r="B75" s="190">
        <v>0</v>
      </c>
    </row>
    <row r="76" spans="1:2" ht="19.5" customHeight="1" x14ac:dyDescent="0.15">
      <c r="A76" s="182" t="s">
        <v>1113</v>
      </c>
      <c r="B76" s="190">
        <v>0</v>
      </c>
    </row>
    <row r="77" spans="1:2" ht="19.5" customHeight="1" x14ac:dyDescent="0.15">
      <c r="A77" s="182" t="s">
        <v>1114</v>
      </c>
      <c r="B77" s="190">
        <v>2013</v>
      </c>
    </row>
    <row r="78" spans="1:2" ht="19.5" customHeight="1" x14ac:dyDescent="0.15">
      <c r="A78" s="182" t="s">
        <v>1115</v>
      </c>
      <c r="B78" s="190">
        <v>7160</v>
      </c>
    </row>
    <row r="79" spans="1:2" ht="19.5" customHeight="1" x14ac:dyDescent="0.15">
      <c r="A79" s="210" t="s">
        <v>1116</v>
      </c>
      <c r="B79" s="209">
        <f>B74+B71+B66+B63+B58+B55+B49+B46+B42+B39+B35+B28+B20+B9+B4</f>
        <v>915909</v>
      </c>
    </row>
  </sheetData>
  <mergeCells count="1">
    <mergeCell ref="A1:B1"/>
  </mergeCells>
  <phoneticPr fontId="0" type="noConversion"/>
  <pageMargins left="0.6999125161508876" right="0.6999125161508876" top="0.7499062639521802" bottom="0.7499062639521802" header="0.2999625102741512" footer="0.2999625102741512"/>
  <pageSetup paperSize="9"/>
  <extLst>
    <ext uri="{2D9387EB-5337-4D45-933B-B4D357D02E09}">
      <gutter val="0.0" pos="0"/>
    </ext>
  </extLst>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E15"/>
  <sheetViews>
    <sheetView zoomScaleNormal="100" topLeftCell="A2" workbookViewId="0">
      <selection activeCell="G12" activeCellId="0" sqref="G12"/>
    </sheetView>
  </sheetViews>
  <sheetFormatPr defaultRowHeight="29.25" customHeight="1" defaultColWidth="24.0003662109375" x14ac:dyDescent="0.15"/>
  <cols>
    <col min="1" max="1" width="41.25" customWidth="1"/>
    <col min="2" max="5" width="24.0"/>
  </cols>
  <sheetData>
    <row r="1" spans="1:4" ht="29.25" customHeight="1" x14ac:dyDescent="0.15">
      <c r="A1" s="376"/>
      <c r="B1" s="376"/>
      <c r="C1" s="376"/>
      <c r="D1" s="376"/>
    </row>
    <row r="2" spans="1:4" ht="29.25" customHeight="1" x14ac:dyDescent="0.15">
      <c r="A2" s="468" t="s">
        <v>1680</v>
      </c>
      <c r="B2" s="468"/>
      <c r="C2" s="468"/>
      <c r="D2" s="468"/>
    </row>
    <row r="3" spans="1:4" ht="29.25" customHeight="1" x14ac:dyDescent="0.15">
      <c r="A3" s="469" t="s">
        <v>1662</v>
      </c>
      <c r="B3" s="469"/>
      <c r="C3" s="469"/>
      <c r="D3" s="469"/>
    </row>
    <row r="4" spans="1:4" ht="29.25" customHeight="1" x14ac:dyDescent="0.15">
      <c r="A4" s="396" t="s">
        <v>1</v>
      </c>
      <c r="B4" s="396" t="s">
        <v>1663</v>
      </c>
      <c r="C4" s="401" t="s">
        <v>1664</v>
      </c>
      <c r="D4" s="401" t="s">
        <v>1665</v>
      </c>
    </row>
    <row r="5" spans="1:4" ht="29.25" customHeight="1" x14ac:dyDescent="0.15">
      <c r="A5" s="394" t="s">
        <v>1681</v>
      </c>
      <c r="B5" s="392" t="s">
        <v>1682</v>
      </c>
      <c r="C5" s="367">
        <v>27.1416</v>
      </c>
      <c r="D5" s="367">
        <v>12.03</v>
      </c>
    </row>
    <row r="6" spans="1:4" ht="29.25" customHeight="1" x14ac:dyDescent="0.15">
      <c r="A6" s="393" t="s">
        <v>1668</v>
      </c>
      <c r="B6" s="392" t="s">
        <v>1683</v>
      </c>
      <c r="C6" s="367">
        <v>19.969</v>
      </c>
      <c r="D6" s="367">
        <v>9.58</v>
      </c>
    </row>
    <row r="7" spans="1:4" ht="29.25" customHeight="1" x14ac:dyDescent="0.15">
      <c r="A7" s="393" t="s">
        <v>1669</v>
      </c>
      <c r="B7" s="392"/>
      <c r="C7" s="367">
        <v>23.33</v>
      </c>
      <c r="D7" s="367">
        <v>8.622</v>
      </c>
    </row>
    <row r="8" spans="1:4" ht="29.25" customHeight="1" x14ac:dyDescent="0.15">
      <c r="A8" s="393" t="s">
        <v>1684</v>
      </c>
      <c r="B8" s="392" t="s">
        <v>1685</v>
      </c>
      <c r="C8" s="367">
        <v>19.969</v>
      </c>
      <c r="D8" s="367">
        <v>0.958</v>
      </c>
    </row>
    <row r="9" spans="1:4" ht="29.25" customHeight="1" x14ac:dyDescent="0.15">
      <c r="A9" s="393" t="s">
        <v>1670</v>
      </c>
      <c r="B9" s="392" t="s">
        <v>1686</v>
      </c>
      <c r="C9" s="367">
        <v>7.1726</v>
      </c>
      <c r="D9" s="367">
        <v>2.45</v>
      </c>
    </row>
    <row r="10" spans="1:4" ht="29.25" customHeight="1" x14ac:dyDescent="0.15">
      <c r="A10" s="393" t="s">
        <v>1669</v>
      </c>
      <c r="B10" s="392"/>
      <c r="C10" s="367">
        <v>4.51</v>
      </c>
      <c r="D10" s="367">
        <v>1.472</v>
      </c>
    </row>
    <row r="11" spans="1:4" ht="29.25" customHeight="1" x14ac:dyDescent="0.15">
      <c r="A11" s="393" t="s">
        <v>1684</v>
      </c>
      <c r="B11" s="392" t="s">
        <v>1687</v>
      </c>
      <c r="C11" s="367">
        <v>7.1726</v>
      </c>
      <c r="D11" s="367">
        <v>0.978</v>
      </c>
    </row>
    <row r="12" spans="1:4" ht="29.25" customHeight="1" x14ac:dyDescent="0.15">
      <c r="A12" s="394" t="s">
        <v>1688</v>
      </c>
      <c r="B12" s="392" t="s">
        <v>1689</v>
      </c>
      <c r="C12" s="367">
        <v>5.98774885</v>
      </c>
      <c r="D12" s="367">
        <v>3.45122346</v>
      </c>
    </row>
    <row r="13" spans="1:4" ht="29.25" customHeight="1" x14ac:dyDescent="0.15">
      <c r="A13" s="393" t="s">
        <v>1668</v>
      </c>
      <c r="B13" s="392" t="s">
        <v>1690</v>
      </c>
      <c r="C13" s="367">
        <v>4.04224416</v>
      </c>
      <c r="D13" s="367">
        <v>2.52539431</v>
      </c>
    </row>
    <row r="14" spans="1:4" ht="29.25" customHeight="1" x14ac:dyDescent="0.15">
      <c r="A14" s="393" t="s">
        <v>1670</v>
      </c>
      <c r="B14" s="392" t="s">
        <v>1691</v>
      </c>
      <c r="C14" s="367">
        <v>1.94550469</v>
      </c>
      <c r="D14" s="367">
        <v>0.92582915</v>
      </c>
    </row>
    <row r="15" spans="1:4" ht="29.25" customHeight="1" x14ac:dyDescent="0.15">
      <c r="A15" s="470"/>
      <c r="B15" s="470"/>
      <c r="C15" s="470"/>
      <c r="D15" s="470"/>
    </row>
  </sheetData>
  <mergeCells count="3">
    <mergeCell ref="A2:D2"/>
    <mergeCell ref="A3:D3"/>
    <mergeCell ref="A15:D15"/>
  </mergeCells>
  <phoneticPr fontId="0" type="noConversion"/>
  <pageMargins left="0.7006068867961253" right="0.7006068867961253" top="0.7519893289551022" bottom="0.7519893289551022" header="0.29926813962891347" footer="0.29926813962891347"/>
  <pageSetup paperSize="9"/>
  <extLst>
    <ext uri="{2D9387EB-5337-4D45-933B-B4D357D02E09}">
      <gutter val="0.0" pos="0"/>
    </ext>
  </extLst>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G51"/>
  <sheetViews>
    <sheetView zoomScaleNormal="100" topLeftCell="A1" workbookViewId="0">
      <selection activeCell="F3" activeCellId="0" sqref="F3"/>
    </sheetView>
  </sheetViews>
  <sheetFormatPr defaultRowHeight="12.75" customHeight="1" defaultColWidth="15.000228881835938" x14ac:dyDescent="0.15"/>
  <cols>
    <col min="1" max="1" width="28.625" customWidth="1"/>
    <col min="2" max="2" width="43.625" customWidth="1"/>
    <col min="3" max="3" width="43.125" customWidth="1"/>
    <col min="4" max="7" width="15.5" customWidth="1"/>
  </cols>
  <sheetData>
    <row r="1" spans="1:6" ht="18.749714" customHeight="1" x14ac:dyDescent="0.15">
      <c r="A1" s="471" t="s">
        <v>1692</v>
      </c>
      <c r="B1" s="471"/>
      <c r="C1" s="471"/>
      <c r="D1" s="471"/>
      <c r="E1" s="471"/>
      <c r="F1" s="471"/>
    </row>
    <row r="2" spans="1:6" ht="18.749714" customHeight="1" x14ac:dyDescent="0.15">
      <c r="A2" s="406"/>
      <c r="B2" s="406"/>
      <c r="C2" s="406"/>
      <c r="D2" s="406"/>
      <c r="E2" s="406"/>
      <c r="F2" s="406" t="s">
        <v>1044</v>
      </c>
    </row>
    <row r="3" spans="1:6" ht="14.25" customHeight="1" x14ac:dyDescent="0.15">
      <c r="A3" s="402" t="s">
        <v>1693</v>
      </c>
      <c r="B3" s="402" t="s">
        <v>1694</v>
      </c>
      <c r="C3" s="402" t="s">
        <v>1695</v>
      </c>
      <c r="D3" s="402" t="s">
        <v>1696</v>
      </c>
      <c r="E3" s="402" t="s">
        <v>1697</v>
      </c>
      <c r="F3" s="402" t="s">
        <v>1698</v>
      </c>
    </row>
    <row r="4" spans="1:6" ht="14.25" customHeight="1" x14ac:dyDescent="0.15">
      <c r="A4" s="402" t="s">
        <v>1699</v>
      </c>
      <c r="B4" s="402" t="s">
        <v>1700</v>
      </c>
      <c r="C4" s="402" t="s">
        <v>1701</v>
      </c>
      <c r="D4" s="402" t="s">
        <v>1702</v>
      </c>
      <c r="E4" s="405">
        <v>963</v>
      </c>
      <c r="F4" s="402">
        <v>2020</v>
      </c>
    </row>
    <row r="5" spans="1:6" ht="14.25" customHeight="1" x14ac:dyDescent="0.15">
      <c r="A5" s="402" t="s">
        <v>1699</v>
      </c>
      <c r="B5" s="402" t="s">
        <v>1700</v>
      </c>
      <c r="C5" s="402" t="s">
        <v>1701</v>
      </c>
      <c r="D5" s="402" t="s">
        <v>1702</v>
      </c>
      <c r="E5" s="405">
        <v>283</v>
      </c>
      <c r="F5" s="402">
        <v>2020</v>
      </c>
    </row>
    <row r="6" spans="1:6" ht="14.25" customHeight="1" x14ac:dyDescent="0.15">
      <c r="A6" s="402" t="s">
        <v>1703</v>
      </c>
      <c r="B6" s="402" t="s">
        <v>1700</v>
      </c>
      <c r="C6" s="402" t="s">
        <v>1701</v>
      </c>
      <c r="D6" s="402" t="s">
        <v>1702</v>
      </c>
      <c r="E6" s="405">
        <v>150</v>
      </c>
      <c r="F6" s="402">
        <v>2020</v>
      </c>
    </row>
    <row r="7" spans="1:6" ht="14.25" customHeight="1" x14ac:dyDescent="0.15">
      <c r="A7" s="402" t="s">
        <v>1704</v>
      </c>
      <c r="B7" s="402" t="s">
        <v>1700</v>
      </c>
      <c r="C7" s="402" t="s">
        <v>1701</v>
      </c>
      <c r="D7" s="402" t="s">
        <v>1702</v>
      </c>
      <c r="E7" s="405">
        <v>300</v>
      </c>
      <c r="F7" s="402">
        <v>2020</v>
      </c>
    </row>
    <row r="8" spans="1:6" ht="14.25" customHeight="1" x14ac:dyDescent="0.15">
      <c r="A8" s="402" t="s">
        <v>1699</v>
      </c>
      <c r="B8" s="402" t="s">
        <v>1700</v>
      </c>
      <c r="C8" s="402" t="s">
        <v>1701</v>
      </c>
      <c r="D8" s="402" t="s">
        <v>1702</v>
      </c>
      <c r="E8" s="405">
        <v>514</v>
      </c>
      <c r="F8" s="402">
        <v>2020</v>
      </c>
    </row>
    <row r="9" spans="1:6" ht="14.25" customHeight="1" x14ac:dyDescent="0.15">
      <c r="A9" s="402" t="s">
        <v>1699</v>
      </c>
      <c r="B9" s="402" t="s">
        <v>1700</v>
      </c>
      <c r="C9" s="402" t="s">
        <v>1701</v>
      </c>
      <c r="D9" s="402" t="s">
        <v>1702</v>
      </c>
      <c r="E9" s="405">
        <v>2604</v>
      </c>
      <c r="F9" s="402">
        <v>2020</v>
      </c>
    </row>
    <row r="10" spans="1:6" ht="14.25" customHeight="1" x14ac:dyDescent="0.15">
      <c r="A10" s="402" t="s">
        <v>1705</v>
      </c>
      <c r="B10" s="402" t="s">
        <v>1706</v>
      </c>
      <c r="C10" s="402" t="s">
        <v>1707</v>
      </c>
      <c r="D10" s="402" t="s">
        <v>1702</v>
      </c>
      <c r="E10" s="405">
        <v>465</v>
      </c>
      <c r="F10" s="402">
        <v>2020</v>
      </c>
    </row>
    <row r="11" spans="1:6" ht="14.25" customHeight="1" x14ac:dyDescent="0.15">
      <c r="A11" s="402" t="s">
        <v>1705</v>
      </c>
      <c r="B11" s="402" t="s">
        <v>1708</v>
      </c>
      <c r="C11" s="402" t="s">
        <v>1708</v>
      </c>
      <c r="D11" s="402" t="s">
        <v>1702</v>
      </c>
      <c r="E11" s="405">
        <v>1000</v>
      </c>
      <c r="F11" s="402">
        <v>2020</v>
      </c>
    </row>
    <row r="12" spans="1:6" ht="14.25" customHeight="1" x14ac:dyDescent="0.15">
      <c r="A12" s="402" t="s">
        <v>1705</v>
      </c>
      <c r="B12" s="402" t="s">
        <v>1708</v>
      </c>
      <c r="C12" s="402" t="s">
        <v>1708</v>
      </c>
      <c r="D12" s="402" t="s">
        <v>1702</v>
      </c>
      <c r="E12" s="405">
        <v>300</v>
      </c>
      <c r="F12" s="402">
        <v>2020</v>
      </c>
    </row>
    <row r="13" spans="1:6" ht="14.25" customHeight="1" x14ac:dyDescent="0.15">
      <c r="A13" s="402" t="s">
        <v>1709</v>
      </c>
      <c r="B13" s="402" t="s">
        <v>1710</v>
      </c>
      <c r="C13" s="402" t="s">
        <v>1711</v>
      </c>
      <c r="D13" s="402" t="s">
        <v>1702</v>
      </c>
      <c r="E13" s="405">
        <v>700</v>
      </c>
      <c r="F13" s="402">
        <v>2020</v>
      </c>
    </row>
    <row r="14" spans="1:6" ht="14.25" customHeight="1" x14ac:dyDescent="0.15">
      <c r="A14" s="402" t="s">
        <v>1709</v>
      </c>
      <c r="B14" s="402" t="s">
        <v>1710</v>
      </c>
      <c r="C14" s="402" t="s">
        <v>1712</v>
      </c>
      <c r="D14" s="402" t="s">
        <v>1702</v>
      </c>
      <c r="E14" s="405">
        <v>850</v>
      </c>
      <c r="F14" s="402">
        <v>2020</v>
      </c>
    </row>
    <row r="15" spans="1:6" ht="14.25" customHeight="1" x14ac:dyDescent="0.15">
      <c r="A15" s="402" t="s">
        <v>1705</v>
      </c>
      <c r="B15" s="402" t="s">
        <v>1710</v>
      </c>
      <c r="C15" s="402" t="s">
        <v>1713</v>
      </c>
      <c r="D15" s="402" t="s">
        <v>1702</v>
      </c>
      <c r="E15" s="405">
        <v>1450</v>
      </c>
      <c r="F15" s="402">
        <v>2020</v>
      </c>
    </row>
    <row r="16" spans="1:6" ht="14.25" customHeight="1" x14ac:dyDescent="0.15">
      <c r="A16" s="402" t="s">
        <v>1705</v>
      </c>
      <c r="B16" s="402" t="s">
        <v>1714</v>
      </c>
      <c r="C16" s="402" t="s">
        <v>1714</v>
      </c>
      <c r="D16" s="402" t="s">
        <v>1702</v>
      </c>
      <c r="E16" s="405">
        <v>3000</v>
      </c>
      <c r="F16" s="402">
        <v>2020</v>
      </c>
    </row>
    <row r="17" spans="1:6" ht="14.25" customHeight="1" x14ac:dyDescent="0.15">
      <c r="A17" s="402" t="s">
        <v>1705</v>
      </c>
      <c r="B17" s="402" t="s">
        <v>1715</v>
      </c>
      <c r="C17" s="402" t="s">
        <v>1715</v>
      </c>
      <c r="D17" s="402" t="s">
        <v>1702</v>
      </c>
      <c r="E17" s="405">
        <v>400</v>
      </c>
      <c r="F17" s="402">
        <v>2020</v>
      </c>
    </row>
    <row r="18" spans="1:6" ht="14.25" customHeight="1" x14ac:dyDescent="0.15">
      <c r="A18" s="402" t="s">
        <v>1716</v>
      </c>
      <c r="B18" s="402" t="s">
        <v>1717</v>
      </c>
      <c r="C18" s="402" t="s">
        <v>1717</v>
      </c>
      <c r="D18" s="402" t="s">
        <v>1702</v>
      </c>
      <c r="E18" s="405">
        <v>1100</v>
      </c>
      <c r="F18" s="402">
        <v>2020</v>
      </c>
    </row>
    <row r="19" spans="1:6" ht="14.25" customHeight="1" x14ac:dyDescent="0.15">
      <c r="A19" s="402" t="s">
        <v>1705</v>
      </c>
      <c r="B19" s="402" t="s">
        <v>1718</v>
      </c>
      <c r="C19" s="402" t="s">
        <v>1718</v>
      </c>
      <c r="D19" s="402" t="s">
        <v>1702</v>
      </c>
      <c r="E19" s="405">
        <v>200</v>
      </c>
      <c r="F19" s="402">
        <v>2020</v>
      </c>
    </row>
    <row r="20" spans="1:6" ht="14.25" customHeight="1" x14ac:dyDescent="0.15">
      <c r="A20" s="402" t="s">
        <v>1705</v>
      </c>
      <c r="B20" s="402" t="s">
        <v>1719</v>
      </c>
      <c r="C20" s="402" t="s">
        <v>1719</v>
      </c>
      <c r="D20" s="402" t="s">
        <v>1702</v>
      </c>
      <c r="E20" s="404">
        <v>200</v>
      </c>
      <c r="F20" s="402">
        <v>2020</v>
      </c>
    </row>
    <row r="21" spans="1:6" ht="14.25" customHeight="1" x14ac:dyDescent="0.15">
      <c r="A21" s="402" t="s">
        <v>1705</v>
      </c>
      <c r="B21" s="402" t="s">
        <v>1720</v>
      </c>
      <c r="C21" s="402" t="s">
        <v>1721</v>
      </c>
      <c r="D21" s="402" t="s">
        <v>1702</v>
      </c>
      <c r="E21" s="404">
        <v>300</v>
      </c>
      <c r="F21" s="402">
        <v>2020</v>
      </c>
    </row>
    <row r="22" spans="1:6" ht="14.25" customHeight="1" x14ac:dyDescent="0.15">
      <c r="A22" s="402" t="s">
        <v>1722</v>
      </c>
      <c r="B22" s="402" t="s">
        <v>1720</v>
      </c>
      <c r="C22" s="402" t="s">
        <v>1721</v>
      </c>
      <c r="D22" s="402" t="s">
        <v>1702</v>
      </c>
      <c r="E22" s="404">
        <v>700</v>
      </c>
      <c r="F22" s="402">
        <v>2020</v>
      </c>
    </row>
    <row r="23" spans="1:6" ht="14.25" customHeight="1" x14ac:dyDescent="0.15">
      <c r="A23" s="402" t="s">
        <v>1723</v>
      </c>
      <c r="B23" s="402" t="s">
        <v>1720</v>
      </c>
      <c r="C23" s="402" t="s">
        <v>1721</v>
      </c>
      <c r="D23" s="402" t="s">
        <v>1702</v>
      </c>
      <c r="E23" s="404">
        <v>780</v>
      </c>
      <c r="F23" s="402">
        <v>2020</v>
      </c>
    </row>
    <row r="24" spans="1:6" ht="14.25" customHeight="1" x14ac:dyDescent="0.15">
      <c r="A24" s="402" t="s">
        <v>1724</v>
      </c>
      <c r="B24" s="402" t="s">
        <v>1725</v>
      </c>
      <c r="C24" s="402" t="s">
        <v>1725</v>
      </c>
      <c r="D24" s="402" t="s">
        <v>1702</v>
      </c>
      <c r="E24" s="404">
        <v>355</v>
      </c>
      <c r="F24" s="402">
        <v>2020</v>
      </c>
    </row>
    <row r="25" spans="1:6" ht="14.25" customHeight="1" x14ac:dyDescent="0.15">
      <c r="A25" s="402" t="s">
        <v>1726</v>
      </c>
      <c r="B25" s="402" t="s">
        <v>1720</v>
      </c>
      <c r="C25" s="402" t="s">
        <v>1721</v>
      </c>
      <c r="D25" s="402" t="s">
        <v>1702</v>
      </c>
      <c r="E25" s="404">
        <v>200</v>
      </c>
      <c r="F25" s="402">
        <v>2020</v>
      </c>
    </row>
    <row r="26" spans="1:6" ht="14.25" customHeight="1" x14ac:dyDescent="0.15">
      <c r="A26" s="402" t="s">
        <v>1699</v>
      </c>
      <c r="B26" s="402" t="s">
        <v>1727</v>
      </c>
      <c r="C26" s="402" t="s">
        <v>1728</v>
      </c>
      <c r="D26" s="402" t="s">
        <v>1702</v>
      </c>
      <c r="E26" s="403">
        <v>1000</v>
      </c>
      <c r="F26" s="402">
        <v>2020</v>
      </c>
    </row>
    <row r="27" spans="1:6" ht="14.25" customHeight="1" x14ac:dyDescent="0.15">
      <c r="A27" s="402" t="s">
        <v>1699</v>
      </c>
      <c r="B27" s="402" t="s">
        <v>1727</v>
      </c>
      <c r="C27" s="402" t="s">
        <v>1728</v>
      </c>
      <c r="D27" s="402" t="s">
        <v>1702</v>
      </c>
      <c r="E27" s="403">
        <v>600</v>
      </c>
      <c r="F27" s="402">
        <v>2020</v>
      </c>
    </row>
    <row r="28" spans="1:6" ht="14.25" customHeight="1" x14ac:dyDescent="0.15">
      <c r="A28" s="402" t="s">
        <v>1705</v>
      </c>
      <c r="B28" s="402" t="s">
        <v>1727</v>
      </c>
      <c r="C28" s="402" t="s">
        <v>1729</v>
      </c>
      <c r="D28" s="402" t="s">
        <v>1702</v>
      </c>
      <c r="E28" s="403">
        <v>45</v>
      </c>
      <c r="F28" s="402">
        <v>2020</v>
      </c>
    </row>
    <row r="29" spans="1:6" ht="14.25" customHeight="1" x14ac:dyDescent="0.15">
      <c r="A29" s="402" t="s">
        <v>1705</v>
      </c>
      <c r="B29" s="402" t="s">
        <v>1727</v>
      </c>
      <c r="C29" s="402" t="s">
        <v>1730</v>
      </c>
      <c r="D29" s="402" t="s">
        <v>1702</v>
      </c>
      <c r="E29" s="403">
        <v>190</v>
      </c>
      <c r="F29" s="402">
        <v>2020</v>
      </c>
    </row>
    <row r="30" spans="1:6" ht="14.25" customHeight="1" x14ac:dyDescent="0.15">
      <c r="A30" s="402" t="s">
        <v>1731</v>
      </c>
      <c r="B30" s="402" t="s">
        <v>1727</v>
      </c>
      <c r="C30" s="402" t="s">
        <v>1732</v>
      </c>
      <c r="D30" s="402" t="s">
        <v>1702</v>
      </c>
      <c r="E30" s="403">
        <v>700</v>
      </c>
      <c r="F30" s="402">
        <v>2020</v>
      </c>
    </row>
    <row r="31" spans="1:6" ht="14.25" customHeight="1" x14ac:dyDescent="0.15">
      <c r="A31" s="402" t="s">
        <v>1733</v>
      </c>
      <c r="B31" s="402" t="s">
        <v>1734</v>
      </c>
      <c r="C31" s="402" t="s">
        <v>1735</v>
      </c>
      <c r="D31" s="402" t="s">
        <v>1736</v>
      </c>
      <c r="E31" s="403">
        <v>17500</v>
      </c>
      <c r="F31" s="402">
        <v>2020</v>
      </c>
    </row>
    <row r="32" spans="1:6" ht="14.25" customHeight="1" x14ac:dyDescent="0.15">
      <c r="A32" s="402" t="s">
        <v>1733</v>
      </c>
      <c r="B32" s="402" t="s">
        <v>1734</v>
      </c>
      <c r="C32" s="402" t="s">
        <v>1735</v>
      </c>
      <c r="D32" s="402" t="s">
        <v>1736</v>
      </c>
      <c r="E32" s="403">
        <v>6000</v>
      </c>
      <c r="F32" s="402">
        <v>2020</v>
      </c>
    </row>
    <row r="33" spans="1:6" ht="14.25" customHeight="1" x14ac:dyDescent="0.15">
      <c r="A33" s="402" t="s">
        <v>1737</v>
      </c>
      <c r="B33" s="402" t="s">
        <v>1738</v>
      </c>
      <c r="C33" s="402" t="s">
        <v>1739</v>
      </c>
      <c r="D33" s="402" t="s">
        <v>1736</v>
      </c>
      <c r="E33" s="403">
        <v>40000</v>
      </c>
      <c r="F33" s="402">
        <v>2020</v>
      </c>
    </row>
    <row r="34" spans="1:6" ht="14.25" customHeight="1" x14ac:dyDescent="0.15">
      <c r="A34" s="402" t="s">
        <v>1740</v>
      </c>
      <c r="B34" s="402" t="s">
        <v>1738</v>
      </c>
      <c r="C34" s="402" t="s">
        <v>1738</v>
      </c>
      <c r="D34" s="402" t="s">
        <v>1736</v>
      </c>
      <c r="E34" s="403">
        <v>39200</v>
      </c>
      <c r="F34" s="402">
        <v>2020</v>
      </c>
    </row>
    <row r="35" spans="1:6" ht="14.25" customHeight="1" x14ac:dyDescent="0.15">
      <c r="A35" s="402" t="s">
        <v>1733</v>
      </c>
      <c r="B35" s="402" t="s">
        <v>1738</v>
      </c>
      <c r="C35" s="402" t="s">
        <v>1738</v>
      </c>
      <c r="D35" s="402" t="s">
        <v>1736</v>
      </c>
      <c r="E35" s="403">
        <v>12000</v>
      </c>
      <c r="F35" s="402">
        <v>2020</v>
      </c>
    </row>
    <row r="36" spans="1:6" ht="14.25" customHeight="1" x14ac:dyDescent="0.15">
      <c r="A36" s="402" t="s">
        <v>1741</v>
      </c>
      <c r="B36" s="402" t="s">
        <v>1742</v>
      </c>
      <c r="C36" s="402" t="s">
        <v>1742</v>
      </c>
      <c r="D36" s="402" t="s">
        <v>1736</v>
      </c>
      <c r="E36" s="403">
        <v>3000</v>
      </c>
      <c r="F36" s="402">
        <v>2020</v>
      </c>
    </row>
    <row r="37" spans="1:6" ht="14.25" customHeight="1" x14ac:dyDescent="0.15">
      <c r="A37" s="402" t="s">
        <v>1724</v>
      </c>
      <c r="B37" s="402" t="s">
        <v>1743</v>
      </c>
      <c r="C37" s="402" t="s">
        <v>1743</v>
      </c>
      <c r="D37" s="402" t="s">
        <v>1736</v>
      </c>
      <c r="E37" s="403">
        <v>30000</v>
      </c>
      <c r="F37" s="402">
        <v>2020</v>
      </c>
    </row>
    <row r="38" spans="1:6" ht="14.25" customHeight="1" x14ac:dyDescent="0.15">
      <c r="A38" s="402" t="s">
        <v>1709</v>
      </c>
      <c r="B38" s="402" t="s">
        <v>1710</v>
      </c>
      <c r="C38" s="402" t="s">
        <v>1744</v>
      </c>
      <c r="D38" s="402" t="s">
        <v>1736</v>
      </c>
      <c r="E38" s="403">
        <v>3500</v>
      </c>
      <c r="F38" s="402">
        <v>2020</v>
      </c>
    </row>
    <row r="39" spans="1:6" ht="14.25" customHeight="1" x14ac:dyDescent="0.15">
      <c r="A39" s="402" t="s">
        <v>1733</v>
      </c>
      <c r="B39" s="402" t="s">
        <v>1710</v>
      </c>
      <c r="C39" s="402" t="s">
        <v>1745</v>
      </c>
      <c r="D39" s="402" t="s">
        <v>1736</v>
      </c>
      <c r="E39" s="403">
        <v>5000</v>
      </c>
      <c r="F39" s="402">
        <v>2020</v>
      </c>
    </row>
    <row r="40" spans="1:6" ht="14.25" customHeight="1" x14ac:dyDescent="0.15">
      <c r="A40" s="402" t="s">
        <v>1746</v>
      </c>
      <c r="B40" s="402" t="s">
        <v>1710</v>
      </c>
      <c r="C40" s="402" t="s">
        <v>1745</v>
      </c>
      <c r="D40" s="402" t="s">
        <v>1736</v>
      </c>
      <c r="E40" s="403">
        <v>2500</v>
      </c>
      <c r="F40" s="402">
        <v>2020</v>
      </c>
    </row>
    <row r="41" spans="1:6" ht="14.25" customHeight="1" x14ac:dyDescent="0.15">
      <c r="A41" s="402" t="s">
        <v>1733</v>
      </c>
      <c r="B41" s="402" t="s">
        <v>1714</v>
      </c>
      <c r="C41" s="402" t="s">
        <v>1747</v>
      </c>
      <c r="D41" s="402" t="s">
        <v>1736</v>
      </c>
      <c r="E41" s="403">
        <v>3000</v>
      </c>
      <c r="F41" s="402">
        <v>2020</v>
      </c>
    </row>
    <row r="42" spans="1:6" ht="14.25" customHeight="1" x14ac:dyDescent="0.15">
      <c r="A42" s="402" t="s">
        <v>1733</v>
      </c>
      <c r="B42" s="402" t="s">
        <v>1748</v>
      </c>
      <c r="C42" s="402" t="s">
        <v>1749</v>
      </c>
      <c r="D42" s="402" t="s">
        <v>1736</v>
      </c>
      <c r="E42" s="403">
        <v>4500</v>
      </c>
      <c r="F42" s="402">
        <v>2020</v>
      </c>
    </row>
    <row r="43" spans="1:6" ht="14.25" customHeight="1" x14ac:dyDescent="0.15">
      <c r="A43" s="402" t="s">
        <v>1750</v>
      </c>
      <c r="B43" s="402" t="s">
        <v>1751</v>
      </c>
      <c r="C43" s="402" t="s">
        <v>1747</v>
      </c>
      <c r="D43" s="402" t="s">
        <v>1736</v>
      </c>
      <c r="E43" s="403">
        <v>4000</v>
      </c>
      <c r="F43" s="402">
        <v>2020</v>
      </c>
    </row>
    <row r="44" spans="1:6" ht="14.25" customHeight="1" x14ac:dyDescent="0.15">
      <c r="A44" s="402" t="s">
        <v>1733</v>
      </c>
      <c r="B44" s="402" t="s">
        <v>1752</v>
      </c>
      <c r="C44" s="402" t="s">
        <v>1753</v>
      </c>
      <c r="D44" s="402" t="s">
        <v>1736</v>
      </c>
      <c r="E44" s="403">
        <v>2000</v>
      </c>
      <c r="F44" s="402">
        <v>2020</v>
      </c>
    </row>
    <row r="45" spans="1:6" ht="14.25" customHeight="1" x14ac:dyDescent="0.15">
      <c r="A45" s="402" t="s">
        <v>1733</v>
      </c>
      <c r="B45" s="402" t="s">
        <v>1754</v>
      </c>
      <c r="C45" s="402" t="s">
        <v>1755</v>
      </c>
      <c r="D45" s="402" t="s">
        <v>1736</v>
      </c>
      <c r="E45" s="403">
        <v>10000</v>
      </c>
      <c r="F45" s="402">
        <v>2020</v>
      </c>
    </row>
    <row r="46" spans="1:6" ht="14.25" customHeight="1" x14ac:dyDescent="0.15">
      <c r="A46" s="402" t="s">
        <v>1756</v>
      </c>
      <c r="B46" s="402" t="s">
        <v>1757</v>
      </c>
      <c r="C46" s="402" t="s">
        <v>1757</v>
      </c>
      <c r="D46" s="402" t="s">
        <v>1736</v>
      </c>
      <c r="E46" s="403">
        <v>3000</v>
      </c>
      <c r="F46" s="402">
        <v>2020</v>
      </c>
    </row>
    <row r="47" spans="1:6" ht="14.25" customHeight="1" x14ac:dyDescent="0.15">
      <c r="A47" s="402" t="s">
        <v>1724</v>
      </c>
      <c r="B47" s="402" t="s">
        <v>1754</v>
      </c>
      <c r="C47" s="402" t="s">
        <v>1758</v>
      </c>
      <c r="D47" s="402" t="s">
        <v>1736</v>
      </c>
      <c r="E47" s="403">
        <v>5000</v>
      </c>
      <c r="F47" s="402">
        <v>2020</v>
      </c>
    </row>
    <row r="48" spans="1:6" ht="14.25" customHeight="1" x14ac:dyDescent="0.15">
      <c r="A48" s="402" t="s">
        <v>1759</v>
      </c>
      <c r="B48" s="402" t="s">
        <v>1754</v>
      </c>
      <c r="C48" s="402" t="s">
        <v>1754</v>
      </c>
      <c r="D48" s="402" t="s">
        <v>1736</v>
      </c>
      <c r="E48" s="403">
        <v>4200</v>
      </c>
      <c r="F48" s="402">
        <v>2020</v>
      </c>
    </row>
    <row r="49" spans="1:6" ht="14.25" customHeight="1" x14ac:dyDescent="0.15">
      <c r="A49" s="402" t="s">
        <v>1724</v>
      </c>
      <c r="B49" s="402" t="s">
        <v>1760</v>
      </c>
      <c r="C49" s="402" t="s">
        <v>1761</v>
      </c>
      <c r="D49" s="402" t="s">
        <v>1736</v>
      </c>
      <c r="E49" s="403">
        <v>3000</v>
      </c>
      <c r="F49" s="402">
        <v>2020</v>
      </c>
    </row>
    <row r="50" spans="1:6" ht="14.25" customHeight="1" x14ac:dyDescent="0.15">
      <c r="A50" s="402" t="s">
        <v>1756</v>
      </c>
      <c r="B50" s="402" t="s">
        <v>1762</v>
      </c>
      <c r="C50" s="402" t="s">
        <v>1762</v>
      </c>
      <c r="D50" s="402" t="s">
        <v>1736</v>
      </c>
      <c r="E50" s="403">
        <v>5000</v>
      </c>
      <c r="F50" s="402">
        <v>2020</v>
      </c>
    </row>
    <row r="51" spans="1:6" ht="14.25" customHeight="1" x14ac:dyDescent="0.15">
      <c r="A51" s="402" t="s">
        <v>1733</v>
      </c>
      <c r="B51" s="402" t="s">
        <v>1727</v>
      </c>
      <c r="C51" s="402" t="s">
        <v>1763</v>
      </c>
      <c r="D51" s="402" t="s">
        <v>1736</v>
      </c>
      <c r="E51" s="403">
        <v>5200</v>
      </c>
      <c r="F51" s="402">
        <v>2020</v>
      </c>
    </row>
  </sheetData>
  <mergeCells count="1">
    <mergeCell ref="A1:F1"/>
  </mergeCells>
  <phoneticPr fontId="0" type="noConversion"/>
  <pageMargins left="0.7006068867961253" right="0.7006068867961253" top="0.7519893289551022" bottom="0.7519893289551022" header="0.29926813962891347" footer="0.29926813962891347"/>
  <pageSetup paperSize="9"/>
  <extLst>
    <ext uri="{2D9387EB-5337-4D45-933B-B4D357D02E09}">
      <gutter val="0.0" pos="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WVL42"/>
  <sheetViews>
    <sheetView zoomScaleNormal="100" topLeftCell="A1" workbookViewId="0">
      <selection activeCell="E1" activeCellId="0" sqref="E1:P1048576"/>
    </sheetView>
  </sheetViews>
  <sheetFormatPr defaultRowHeight="18.0" customHeight="1" defaultColWidth="9.000137329101562" x14ac:dyDescent="0.15"/>
  <cols>
    <col min="1" max="1" width="45.375" customWidth="1"/>
    <col min="2" max="2" width="15.75" customWidth="1" style="153"/>
    <col min="3" max="3" width="40.875" customWidth="1"/>
    <col min="4" max="4" width="21.0" customWidth="1" style="153"/>
    <col min="5" max="256" width="9.0"/>
    <col min="257" max="257" width="38.875" customWidth="1"/>
    <col min="258" max="259" width="27.75" customWidth="1"/>
    <col min="260" max="260" width="21.0" customWidth="1"/>
    <col min="261" max="512" width="9.0"/>
    <col min="513" max="513" width="38.875" customWidth="1"/>
    <col min="514" max="515" width="27.75" customWidth="1"/>
    <col min="516" max="516" width="21.0" customWidth="1"/>
    <col min="517" max="768" width="9.0"/>
    <col min="769" max="769" width="38.875" customWidth="1"/>
    <col min="770" max="771" width="27.75" customWidth="1"/>
    <col min="772" max="772" width="21.0" customWidth="1"/>
    <col min="773" max="1024" width="9.0"/>
    <col min="1025" max="1025" width="38.875" customWidth="1"/>
    <col min="1026" max="1027" width="27.75" customWidth="1"/>
    <col min="1028" max="1028" width="21.0" customWidth="1"/>
    <col min="1029" max="1280" width="9.0"/>
    <col min="1281" max="1281" width="38.875" customWidth="1"/>
    <col min="1282" max="1283" width="27.75" customWidth="1"/>
    <col min="1284" max="1284" width="21.0" customWidth="1"/>
    <col min="1285" max="1536" width="9.0"/>
    <col min="1537" max="1537" width="38.875" customWidth="1"/>
    <col min="1538" max="1539" width="27.75" customWidth="1"/>
    <col min="1540" max="1540" width="21.0" customWidth="1"/>
    <col min="1541" max="1792" width="9.0"/>
    <col min="1793" max="1793" width="38.875" customWidth="1"/>
    <col min="1794" max="1795" width="27.75" customWidth="1"/>
    <col min="1796" max="1796" width="21.0" customWidth="1"/>
    <col min="1797" max="2048" width="9.0"/>
    <col min="2049" max="2049" width="38.875" customWidth="1"/>
    <col min="2050" max="2051" width="27.75" customWidth="1"/>
    <col min="2052" max="2052" width="21.0" customWidth="1"/>
    <col min="2053" max="2304" width="9.0"/>
    <col min="2305" max="2305" width="38.875" customWidth="1"/>
    <col min="2306" max="2307" width="27.75" customWidth="1"/>
    <col min="2308" max="2308" width="21.0" customWidth="1"/>
    <col min="2309" max="2560" width="9.0"/>
    <col min="2561" max="2561" width="38.875" customWidth="1"/>
    <col min="2562" max="2563" width="27.75" customWidth="1"/>
    <col min="2564" max="2564" width="21.0" customWidth="1"/>
    <col min="2565" max="2816" width="9.0"/>
    <col min="2817" max="2817" width="38.875" customWidth="1"/>
    <col min="2818" max="2819" width="27.75" customWidth="1"/>
    <col min="2820" max="2820" width="21.0" customWidth="1"/>
    <col min="2821" max="3072" width="9.0"/>
    <col min="3073" max="3073" width="38.875" customWidth="1"/>
    <col min="3074" max="3075" width="27.75" customWidth="1"/>
    <col min="3076" max="3076" width="21.0" customWidth="1"/>
    <col min="3077" max="3328" width="9.0"/>
    <col min="3329" max="3329" width="38.875" customWidth="1"/>
    <col min="3330" max="3331" width="27.75" customWidth="1"/>
    <col min="3332" max="3332" width="21.0" customWidth="1"/>
    <col min="3333" max="3584" width="9.0"/>
    <col min="3585" max="3585" width="38.875" customWidth="1"/>
    <col min="3586" max="3587" width="27.75" customWidth="1"/>
    <col min="3588" max="3588" width="21.0" customWidth="1"/>
    <col min="3589" max="3840" width="9.0"/>
    <col min="3841" max="3841" width="38.875" customWidth="1"/>
    <col min="3842" max="3843" width="27.75" customWidth="1"/>
    <col min="3844" max="3844" width="21.0" customWidth="1"/>
    <col min="3845" max="4096" width="9.0"/>
    <col min="4097" max="4097" width="38.875" customWidth="1"/>
    <col min="4098" max="4099" width="27.75" customWidth="1"/>
    <col min="4100" max="4100" width="21.0" customWidth="1"/>
    <col min="4101" max="4352" width="9.0"/>
    <col min="4353" max="4353" width="38.875" customWidth="1"/>
    <col min="4354" max="4355" width="27.75" customWidth="1"/>
    <col min="4356" max="4356" width="21.0" customWidth="1"/>
    <col min="4357" max="4608" width="9.0"/>
    <col min="4609" max="4609" width="38.875" customWidth="1"/>
    <col min="4610" max="4611" width="27.75" customWidth="1"/>
    <col min="4612" max="4612" width="21.0" customWidth="1"/>
    <col min="4613" max="4864" width="9.0"/>
    <col min="4865" max="4865" width="38.875" customWidth="1"/>
    <col min="4866" max="4867" width="27.75" customWidth="1"/>
    <col min="4868" max="4868" width="21.0" customWidth="1"/>
    <col min="4869" max="5120" width="9.0"/>
    <col min="5121" max="5121" width="38.875" customWidth="1"/>
    <col min="5122" max="5123" width="27.75" customWidth="1"/>
    <col min="5124" max="5124" width="21.0" customWidth="1"/>
    <col min="5125" max="5376" width="9.0"/>
    <col min="5377" max="5377" width="38.875" customWidth="1"/>
    <col min="5378" max="5379" width="27.75" customWidth="1"/>
    <col min="5380" max="5380" width="21.0" customWidth="1"/>
    <col min="5381" max="5632" width="9.0"/>
    <col min="5633" max="5633" width="38.875" customWidth="1"/>
    <col min="5634" max="5635" width="27.75" customWidth="1"/>
    <col min="5636" max="5636" width="21.0" customWidth="1"/>
    <col min="5637" max="5888" width="9.0"/>
    <col min="5889" max="5889" width="38.875" customWidth="1"/>
    <col min="5890" max="5891" width="27.75" customWidth="1"/>
    <col min="5892" max="5892" width="21.0" customWidth="1"/>
    <col min="5893" max="6144" width="9.0"/>
    <col min="6145" max="6145" width="38.875" customWidth="1"/>
    <col min="6146" max="6147" width="27.75" customWidth="1"/>
    <col min="6148" max="6148" width="21.0" customWidth="1"/>
    <col min="6149" max="6400" width="9.0"/>
    <col min="6401" max="6401" width="38.875" customWidth="1"/>
    <col min="6402" max="6403" width="27.75" customWidth="1"/>
    <col min="6404" max="6404" width="21.0" customWidth="1"/>
    <col min="6405" max="6656" width="9.0"/>
    <col min="6657" max="6657" width="38.875" customWidth="1"/>
    <col min="6658" max="6659" width="27.75" customWidth="1"/>
    <col min="6660" max="6660" width="21.0" customWidth="1"/>
    <col min="6661" max="6912" width="9.0"/>
    <col min="6913" max="6913" width="38.875" customWidth="1"/>
    <col min="6914" max="6915" width="27.75" customWidth="1"/>
    <col min="6916" max="6916" width="21.0" customWidth="1"/>
    <col min="6917" max="7168" width="9.0"/>
    <col min="7169" max="7169" width="38.875" customWidth="1"/>
    <col min="7170" max="7171" width="27.75" customWidth="1"/>
    <col min="7172" max="7172" width="21.0" customWidth="1"/>
    <col min="7173" max="7424" width="9.0"/>
    <col min="7425" max="7425" width="38.875" customWidth="1"/>
    <col min="7426" max="7427" width="27.75" customWidth="1"/>
    <col min="7428" max="7428" width="21.0" customWidth="1"/>
    <col min="7429" max="7680" width="9.0"/>
    <col min="7681" max="7681" width="38.875" customWidth="1"/>
    <col min="7682" max="7683" width="27.75" customWidth="1"/>
    <col min="7684" max="7684" width="21.0" customWidth="1"/>
    <col min="7685" max="7936" width="9.0"/>
    <col min="7937" max="7937" width="38.875" customWidth="1"/>
    <col min="7938" max="7939" width="27.75" customWidth="1"/>
    <col min="7940" max="7940" width="21.0" customWidth="1"/>
    <col min="7941" max="8192" width="9.0"/>
    <col min="8193" max="8193" width="38.875" customWidth="1"/>
    <col min="8194" max="8195" width="27.75" customWidth="1"/>
    <col min="8196" max="8196" width="21.0" customWidth="1"/>
    <col min="8197" max="8448" width="9.0"/>
    <col min="8449" max="8449" width="38.875" customWidth="1"/>
    <col min="8450" max="8451" width="27.75" customWidth="1"/>
    <col min="8452" max="8452" width="21.0" customWidth="1"/>
    <col min="8453" max="8704" width="9.0"/>
    <col min="8705" max="8705" width="38.875" customWidth="1"/>
    <col min="8706" max="8707" width="27.75" customWidth="1"/>
    <col min="8708" max="8708" width="21.0" customWidth="1"/>
    <col min="8709" max="8960" width="9.0"/>
    <col min="8961" max="8961" width="38.875" customWidth="1"/>
    <col min="8962" max="8963" width="27.75" customWidth="1"/>
    <col min="8964" max="8964" width="21.0" customWidth="1"/>
    <col min="8965" max="9216" width="9.0"/>
    <col min="9217" max="9217" width="38.875" customWidth="1"/>
    <col min="9218" max="9219" width="27.75" customWidth="1"/>
    <col min="9220" max="9220" width="21.0" customWidth="1"/>
    <col min="9221" max="9472" width="9.0"/>
    <col min="9473" max="9473" width="38.875" customWidth="1"/>
    <col min="9474" max="9475" width="27.75" customWidth="1"/>
    <col min="9476" max="9476" width="21.0" customWidth="1"/>
    <col min="9477" max="9728" width="9.0"/>
    <col min="9729" max="9729" width="38.875" customWidth="1"/>
    <col min="9730" max="9731" width="27.75" customWidth="1"/>
    <col min="9732" max="9732" width="21.0" customWidth="1"/>
    <col min="9733" max="9984" width="9.0"/>
    <col min="9985" max="9985" width="38.875" customWidth="1"/>
    <col min="9986" max="9987" width="27.75" customWidth="1"/>
    <col min="9988" max="9988" width="21.0" customWidth="1"/>
    <col min="9989" max="10240" width="9.0"/>
    <col min="10241" max="10241" width="38.875" customWidth="1"/>
    <col min="10242" max="10243" width="27.75" customWidth="1"/>
    <col min="10244" max="10244" width="21.0" customWidth="1"/>
    <col min="10245" max="10496" width="9.0"/>
    <col min="10497" max="10497" width="38.875" customWidth="1"/>
    <col min="10498" max="10499" width="27.75" customWidth="1"/>
    <col min="10500" max="10500" width="21.0" customWidth="1"/>
    <col min="10501" max="10752" width="9.0"/>
    <col min="10753" max="10753" width="38.875" customWidth="1"/>
    <col min="10754" max="10755" width="27.75" customWidth="1"/>
    <col min="10756" max="10756" width="21.0" customWidth="1"/>
    <col min="10757" max="11008" width="9.0"/>
    <col min="11009" max="11009" width="38.875" customWidth="1"/>
    <col min="11010" max="11011" width="27.75" customWidth="1"/>
    <col min="11012" max="11012" width="21.0" customWidth="1"/>
    <col min="11013" max="11264" width="9.0"/>
    <col min="11265" max="11265" width="38.875" customWidth="1"/>
    <col min="11266" max="11267" width="27.75" customWidth="1"/>
    <col min="11268" max="11268" width="21.0" customWidth="1"/>
    <col min="11269" max="11520" width="9.0"/>
    <col min="11521" max="11521" width="38.875" customWidth="1"/>
    <col min="11522" max="11523" width="27.75" customWidth="1"/>
    <col min="11524" max="11524" width="21.0" customWidth="1"/>
    <col min="11525" max="11776" width="9.0"/>
    <col min="11777" max="11777" width="38.875" customWidth="1"/>
    <col min="11778" max="11779" width="27.75" customWidth="1"/>
    <col min="11780" max="11780" width="21.0" customWidth="1"/>
    <col min="11781" max="12032" width="9.0"/>
    <col min="12033" max="12033" width="38.875" customWidth="1"/>
    <col min="12034" max="12035" width="27.75" customWidth="1"/>
    <col min="12036" max="12036" width="21.0" customWidth="1"/>
    <col min="12037" max="12288" width="9.0"/>
    <col min="12289" max="12289" width="38.875" customWidth="1"/>
    <col min="12290" max="12291" width="27.75" customWidth="1"/>
    <col min="12292" max="12292" width="21.0" customWidth="1"/>
    <col min="12293" max="12544" width="9.0"/>
    <col min="12545" max="12545" width="38.875" customWidth="1"/>
    <col min="12546" max="12547" width="27.75" customWidth="1"/>
    <col min="12548" max="12548" width="21.0" customWidth="1"/>
    <col min="12549" max="12800" width="9.0"/>
    <col min="12801" max="12801" width="38.875" customWidth="1"/>
    <col min="12802" max="12803" width="27.75" customWidth="1"/>
    <col min="12804" max="12804" width="21.0" customWidth="1"/>
    <col min="12805" max="13056" width="9.0"/>
    <col min="13057" max="13057" width="38.875" customWidth="1"/>
    <col min="13058" max="13059" width="27.75" customWidth="1"/>
    <col min="13060" max="13060" width="21.0" customWidth="1"/>
    <col min="13061" max="13312" width="9.0"/>
    <col min="13313" max="13313" width="38.875" customWidth="1"/>
    <col min="13314" max="13315" width="27.75" customWidth="1"/>
    <col min="13316" max="13316" width="21.0" customWidth="1"/>
    <col min="13317" max="13568" width="9.0"/>
    <col min="13569" max="13569" width="38.875" customWidth="1"/>
    <col min="13570" max="13571" width="27.75" customWidth="1"/>
    <col min="13572" max="13572" width="21.0" customWidth="1"/>
    <col min="13573" max="13824" width="9.0"/>
    <col min="13825" max="13825" width="38.875" customWidth="1"/>
    <col min="13826" max="13827" width="27.75" customWidth="1"/>
    <col min="13828" max="13828" width="21.0" customWidth="1"/>
    <col min="13829" max="14080" width="9.0"/>
    <col min="14081" max="14081" width="38.875" customWidth="1"/>
    <col min="14082" max="14083" width="27.75" customWidth="1"/>
    <col min="14084" max="14084" width="21.0" customWidth="1"/>
    <col min="14085" max="14336" width="9.0"/>
    <col min="14337" max="14337" width="38.875" customWidth="1"/>
    <col min="14338" max="14339" width="27.75" customWidth="1"/>
    <col min="14340" max="14340" width="21.0" customWidth="1"/>
    <col min="14341" max="14592" width="9.0"/>
    <col min="14593" max="14593" width="38.875" customWidth="1"/>
    <col min="14594" max="14595" width="27.75" customWidth="1"/>
    <col min="14596" max="14596" width="21.0" customWidth="1"/>
    <col min="14597" max="14848" width="9.0"/>
    <col min="14849" max="14849" width="38.875" customWidth="1"/>
    <col min="14850" max="14851" width="27.75" customWidth="1"/>
    <col min="14852" max="14852" width="21.0" customWidth="1"/>
    <col min="14853" max="15104" width="9.0"/>
    <col min="15105" max="15105" width="38.875" customWidth="1"/>
    <col min="15106" max="15107" width="27.75" customWidth="1"/>
    <col min="15108" max="15108" width="21.0" customWidth="1"/>
    <col min="15109" max="15360" width="9.0"/>
    <col min="15361" max="15361" width="38.875" customWidth="1"/>
    <col min="15362" max="15363" width="27.75" customWidth="1"/>
    <col min="15364" max="15364" width="21.0" customWidth="1"/>
    <col min="15365" max="15616" width="9.0"/>
    <col min="15617" max="15617" width="38.875" customWidth="1"/>
    <col min="15618" max="15619" width="27.75" customWidth="1"/>
    <col min="15620" max="15620" width="21.0" customWidth="1"/>
    <col min="15621" max="15872" width="9.0"/>
    <col min="15873" max="15873" width="38.875" customWidth="1"/>
    <col min="15874" max="15875" width="27.75" customWidth="1"/>
    <col min="15876" max="15876" width="21.0" customWidth="1"/>
    <col min="15877" max="16128" width="9.0"/>
    <col min="16129" max="16129" width="38.875" customWidth="1"/>
    <col min="16130" max="16131" width="27.75" customWidth="1"/>
    <col min="16132" max="16132" width="21.0" customWidth="1"/>
  </cols>
  <sheetData>
    <row r="1" spans="1:4" ht="18.0" customHeight="1" x14ac:dyDescent="0.15">
      <c r="A1" s="426" t="s">
        <v>1117</v>
      </c>
      <c r="B1" s="426"/>
      <c r="C1" s="426"/>
      <c r="D1" s="426"/>
    </row>
    <row r="2" spans="1:4" ht="18.0" customHeight="1" x14ac:dyDescent="0.15">
      <c r="A2" s="427" t="s">
        <v>1044</v>
      </c>
      <c r="B2" s="427"/>
      <c r="C2" s="427"/>
      <c r="D2" s="427"/>
    </row>
    <row r="3" spans="1:4" s="152" customFormat="1" ht="18.0" customHeight="1" x14ac:dyDescent="0.15">
      <c r="A3" s="116" t="s">
        <v>52</v>
      </c>
      <c r="B3" s="154" t="s">
        <v>3</v>
      </c>
      <c r="C3" s="116" t="s">
        <v>52</v>
      </c>
      <c r="D3" s="154" t="s">
        <v>3</v>
      </c>
    </row>
    <row r="4" spans="1:4" s="152" customFormat="1" ht="18.0" customHeight="1" x14ac:dyDescent="0.15">
      <c r="A4" s="122" t="s">
        <v>1118</v>
      </c>
      <c r="B4" s="156">
        <v>640700</v>
      </c>
      <c r="C4" s="122" t="s">
        <v>1119</v>
      </c>
      <c r="D4" s="156">
        <v>915909</v>
      </c>
    </row>
    <row r="5" spans="1:4" s="152" customFormat="1" ht="18.0" customHeight="1" x14ac:dyDescent="0.15">
      <c r="A5" s="122" t="s">
        <v>1120</v>
      </c>
      <c r="B5" s="156">
        <f>SUM(B6,B7,B8)</f>
        <v>293000</v>
      </c>
      <c r="C5" s="157" t="s">
        <v>1121</v>
      </c>
      <c r="D5" s="110"/>
    </row>
    <row r="6" spans="1:4" s="152" customFormat="1" ht="18.0" customHeight="1" x14ac:dyDescent="0.15">
      <c r="A6" s="108" t="s">
        <v>1122</v>
      </c>
      <c r="B6" s="110">
        <v>28611</v>
      </c>
      <c r="C6" s="157" t="s">
        <v>1123</v>
      </c>
      <c r="D6" s="110"/>
    </row>
    <row r="7" spans="1:4" s="152" customFormat="1" ht="18.0" customHeight="1" x14ac:dyDescent="0.15">
      <c r="A7" s="108" t="s">
        <v>1124</v>
      </c>
      <c r="B7" s="110">
        <v>237313</v>
      </c>
      <c r="C7" s="157" t="s">
        <v>1125</v>
      </c>
      <c r="D7" s="110"/>
    </row>
    <row r="8" spans="1:4" s="152" customFormat="1" ht="18.0" customHeight="1" x14ac:dyDescent="0.15">
      <c r="A8" s="108" t="s">
        <v>1126</v>
      </c>
      <c r="B8" s="110">
        <v>27076</v>
      </c>
      <c r="C8" s="157" t="s">
        <v>1127</v>
      </c>
      <c r="D8" s="110"/>
    </row>
    <row r="9" spans="1:4" s="152" customFormat="1" ht="18.0" customHeight="1" x14ac:dyDescent="0.15">
      <c r="A9" s="122" t="s">
        <v>1128</v>
      </c>
      <c r="B9" s="110">
        <f>SUM(B10:B13)</f>
        <v>0</v>
      </c>
      <c r="C9" s="157" t="s">
        <v>1038</v>
      </c>
      <c r="D9" s="156">
        <f>SUM(D10:D13)</f>
        <v>84617</v>
      </c>
    </row>
    <row r="10" spans="1:4" s="152" customFormat="1" ht="18.0" customHeight="1" x14ac:dyDescent="0.15">
      <c r="A10" s="108" t="s">
        <v>1129</v>
      </c>
      <c r="B10" s="110">
        <v>0</v>
      </c>
      <c r="C10" s="159" t="s">
        <v>1130</v>
      </c>
      <c r="D10" s="110"/>
    </row>
    <row r="11" spans="1:4" s="152" customFormat="1" ht="18.0" customHeight="1" x14ac:dyDescent="0.15">
      <c r="A11" s="108" t="s">
        <v>1131</v>
      </c>
      <c r="B11" s="110">
        <v>0</v>
      </c>
      <c r="C11" s="159" t="s">
        <v>1132</v>
      </c>
      <c r="D11" s="110"/>
    </row>
    <row r="12" spans="1:4" s="152" customFormat="1" ht="18.0" customHeight="1" x14ac:dyDescent="0.15">
      <c r="A12" s="108" t="s">
        <v>1133</v>
      </c>
      <c r="B12" s="110">
        <v>0</v>
      </c>
      <c r="C12" s="159" t="s">
        <v>1134</v>
      </c>
      <c r="D12" s="110"/>
    </row>
    <row r="13" spans="1:4" s="152" customFormat="1" ht="18.0" customHeight="1" x14ac:dyDescent="0.15">
      <c r="A13" s="108" t="s">
        <v>1135</v>
      </c>
      <c r="B13" s="110">
        <v>0</v>
      </c>
      <c r="C13" s="159" t="s">
        <v>1136</v>
      </c>
      <c r="D13" s="110">
        <v>84617</v>
      </c>
    </row>
    <row r="14" spans="1:4" s="152" customFormat="1" ht="18.0" customHeight="1" x14ac:dyDescent="0.15">
      <c r="A14" s="109" t="s">
        <v>45</v>
      </c>
      <c r="B14" s="162"/>
      <c r="C14" s="161"/>
      <c r="D14" s="162"/>
    </row>
    <row r="15" spans="1:4" s="152" customFormat="1" ht="18.0" customHeight="1" x14ac:dyDescent="0.15">
      <c r="A15" s="109" t="s">
        <v>1137</v>
      </c>
      <c r="B15" s="110">
        <v>99247</v>
      </c>
      <c r="C15" s="163" t="s">
        <v>1040</v>
      </c>
      <c r="D15" s="110"/>
    </row>
    <row r="16" spans="1:4" s="152" customFormat="1" ht="18.0" customHeight="1" x14ac:dyDescent="0.15">
      <c r="A16" s="122" t="s">
        <v>1138</v>
      </c>
      <c r="B16" s="162">
        <f>B17</f>
        <v>0</v>
      </c>
      <c r="C16" s="157" t="s">
        <v>1139</v>
      </c>
      <c r="D16" s="156">
        <f>D17</f>
        <v>29321</v>
      </c>
    </row>
    <row r="17" spans="1:4" s="152" customFormat="1" ht="18.0" customHeight="1" x14ac:dyDescent="0.15">
      <c r="A17" s="109" t="s">
        <v>1140</v>
      </c>
      <c r="B17" s="110">
        <f>B18</f>
        <v>0</v>
      </c>
      <c r="C17" s="164" t="s">
        <v>1141</v>
      </c>
      <c r="D17" s="165">
        <f>SUM(D18:D21)</f>
        <v>29321</v>
      </c>
    </row>
    <row r="18" spans="1:4" s="152" customFormat="1" ht="18.0" customHeight="1" x14ac:dyDescent="0.15">
      <c r="A18" s="122" t="s">
        <v>1142</v>
      </c>
      <c r="B18" s="165">
        <f>SUM(B19:B22)</f>
        <v>0</v>
      </c>
      <c r="C18" s="159" t="s">
        <v>1143</v>
      </c>
      <c r="D18" s="110">
        <v>29321</v>
      </c>
    </row>
    <row r="19" spans="1:4" s="152" customFormat="1" ht="18.0" customHeight="1" x14ac:dyDescent="0.15">
      <c r="A19" s="108" t="s">
        <v>1144</v>
      </c>
      <c r="B19" s="110">
        <v>0</v>
      </c>
      <c r="C19" s="159" t="s">
        <v>1145</v>
      </c>
      <c r="D19" s="110"/>
    </row>
    <row r="20" spans="1:4" s="152" customFormat="1" ht="18.0" customHeight="1" x14ac:dyDescent="0.15">
      <c r="A20" s="108" t="s">
        <v>1146</v>
      </c>
      <c r="B20" s="110">
        <v>0</v>
      </c>
      <c r="C20" s="159" t="s">
        <v>1147</v>
      </c>
      <c r="D20" s="110"/>
    </row>
    <row r="21" spans="1:4" s="152" customFormat="1" ht="18.0" customHeight="1" x14ac:dyDescent="0.15">
      <c r="A21" s="108" t="s">
        <v>1148</v>
      </c>
      <c r="B21" s="110">
        <v>0</v>
      </c>
      <c r="C21" s="159" t="s">
        <v>1149</v>
      </c>
      <c r="D21" s="110"/>
    </row>
    <row r="22" spans="1:4" s="152" customFormat="1" ht="18.0" customHeight="1" x14ac:dyDescent="0.15">
      <c r="A22" s="108" t="s">
        <v>1150</v>
      </c>
      <c r="B22" s="110">
        <v>0</v>
      </c>
      <c r="C22" s="159"/>
      <c r="D22" s="110"/>
    </row>
    <row r="23" spans="1:4" s="152" customFormat="1" ht="18.0" customHeight="1" x14ac:dyDescent="0.15">
      <c r="A23" s="122" t="s">
        <v>1151</v>
      </c>
      <c r="B23" s="110">
        <f>B24</f>
        <v>0</v>
      </c>
      <c r="C23" s="157" t="s">
        <v>1152</v>
      </c>
      <c r="D23" s="165">
        <f>SUM(D24:D27)</f>
        <v>0</v>
      </c>
    </row>
    <row r="24" spans="1:4" s="152" customFormat="1" ht="18.0" customHeight="1" x14ac:dyDescent="0.15">
      <c r="A24" s="108" t="s">
        <v>1153</v>
      </c>
      <c r="B24" s="162">
        <f>SUM(B25:B28)</f>
        <v>0</v>
      </c>
      <c r="C24" s="161" t="s">
        <v>1154</v>
      </c>
      <c r="D24" s="110"/>
    </row>
    <row r="25" spans="1:4" s="152" customFormat="1" ht="18.0" customHeight="1" x14ac:dyDescent="0.15">
      <c r="A25" s="111" t="s">
        <v>1155</v>
      </c>
      <c r="B25" s="110"/>
      <c r="C25" s="166" t="s">
        <v>1156</v>
      </c>
      <c r="D25" s="165"/>
    </row>
    <row r="26" spans="1:4" s="152" customFormat="1" ht="18.0" customHeight="1" x14ac:dyDescent="0.15">
      <c r="A26" s="108" t="s">
        <v>1157</v>
      </c>
      <c r="B26" s="165">
        <v>0</v>
      </c>
      <c r="C26" s="159" t="s">
        <v>1158</v>
      </c>
      <c r="D26" s="110"/>
    </row>
    <row r="27" spans="1:4" s="152" customFormat="1" ht="18.0" customHeight="1" x14ac:dyDescent="0.15">
      <c r="A27" s="108" t="s">
        <v>1159</v>
      </c>
      <c r="B27" s="110"/>
      <c r="C27" s="159" t="s">
        <v>1160</v>
      </c>
      <c r="D27" s="110"/>
    </row>
    <row r="28" spans="1:4" s="152" customFormat="1" ht="18.0" customHeight="1" x14ac:dyDescent="0.15">
      <c r="A28" s="108" t="s">
        <v>1161</v>
      </c>
      <c r="B28" s="110">
        <v>0</v>
      </c>
      <c r="C28" s="159"/>
      <c r="D28" s="156"/>
    </row>
    <row r="29" spans="1:4" s="152" customFormat="1" ht="18.0" customHeight="1" x14ac:dyDescent="0.15">
      <c r="A29" s="108"/>
      <c r="B29" s="110"/>
      <c r="C29" s="157" t="s">
        <v>1031</v>
      </c>
      <c r="D29" s="110">
        <v>3100</v>
      </c>
    </row>
    <row r="30" spans="1:4" s="152" customFormat="1" ht="18.0" customHeight="1" x14ac:dyDescent="0.15">
      <c r="A30" s="122" t="s">
        <v>1162</v>
      </c>
      <c r="B30" s="110">
        <v>0</v>
      </c>
      <c r="C30" s="157" t="s">
        <v>1163</v>
      </c>
      <c r="D30" s="110">
        <v>0</v>
      </c>
    </row>
    <row r="31" spans="1:4" s="152" customFormat="1" ht="18.0" customHeight="1" x14ac:dyDescent="0.15">
      <c r="A31" s="122" t="s">
        <v>1164</v>
      </c>
      <c r="B31" s="110">
        <v>0</v>
      </c>
      <c r="C31" s="157" t="s">
        <v>1165</v>
      </c>
      <c r="D31" s="110">
        <v>0</v>
      </c>
    </row>
    <row r="32" spans="1:4" s="152" customFormat="1" ht="18.0" customHeight="1" x14ac:dyDescent="0.15">
      <c r="A32" s="122" t="s">
        <v>1166</v>
      </c>
      <c r="B32" s="110">
        <v>0</v>
      </c>
      <c r="C32" s="157" t="s">
        <v>1167</v>
      </c>
      <c r="D32" s="110">
        <v>0</v>
      </c>
    </row>
    <row r="33" spans="1:4" s="152" customFormat="1" ht="18.0" customHeight="1" x14ac:dyDescent="0.15">
      <c r="A33" s="122"/>
      <c r="B33" s="110">
        <v>0</v>
      </c>
      <c r="C33" s="168" t="s">
        <v>1039</v>
      </c>
      <c r="D33" s="110"/>
    </row>
    <row r="34" spans="1:4" s="152" customFormat="1" ht="18.0" customHeight="1" x14ac:dyDescent="0.15">
      <c r="A34" s="122" t="s">
        <v>1168</v>
      </c>
      <c r="B34" s="110">
        <f>SUM(B35:B37)</f>
        <v>0</v>
      </c>
      <c r="C34" s="168" t="s">
        <v>1031</v>
      </c>
      <c r="D34" s="110">
        <f>SUM(D35:D37)</f>
        <v>0</v>
      </c>
    </row>
    <row r="35" spans="1:4" s="152" customFormat="1" ht="18.0" customHeight="1" x14ac:dyDescent="0.15">
      <c r="A35" s="108" t="s">
        <v>1169</v>
      </c>
      <c r="B35" s="110">
        <v>0</v>
      </c>
      <c r="C35" s="169" t="s">
        <v>1170</v>
      </c>
      <c r="D35" s="110">
        <v>0</v>
      </c>
    </row>
    <row r="36" spans="1:4" s="152" customFormat="1" ht="18.0" customHeight="1" x14ac:dyDescent="0.15">
      <c r="A36" s="108" t="s">
        <v>1171</v>
      </c>
      <c r="B36" s="162">
        <v>0</v>
      </c>
      <c r="C36" s="169" t="s">
        <v>1172</v>
      </c>
      <c r="D36" s="110"/>
    </row>
    <row r="37" spans="1:4" s="152" customFormat="1" ht="18.0" customHeight="1" x14ac:dyDescent="0.15">
      <c r="A37" s="108" t="s">
        <v>1173</v>
      </c>
      <c r="B37" s="110">
        <v>0</v>
      </c>
      <c r="C37" s="169" t="s">
        <v>1174</v>
      </c>
      <c r="D37" s="110"/>
    </row>
    <row r="38" spans="1:4" s="152" customFormat="1" ht="18.0" customHeight="1" x14ac:dyDescent="0.15">
      <c r="A38" s="122" t="s">
        <v>1175</v>
      </c>
      <c r="B38" s="165">
        <v>0</v>
      </c>
      <c r="C38" s="168" t="s">
        <v>1176</v>
      </c>
      <c r="D38" s="110">
        <v>0</v>
      </c>
    </row>
    <row r="39" spans="1:4" s="152" customFormat="1" ht="18.0" customHeight="1" x14ac:dyDescent="0.15">
      <c r="A39" s="109"/>
      <c r="B39" s="110"/>
      <c r="C39" s="157" t="s">
        <v>1177</v>
      </c>
      <c r="D39" s="110"/>
    </row>
    <row r="40" spans="1:4" s="152" customFormat="1" ht="18.0" customHeight="1" x14ac:dyDescent="0.15">
      <c r="A40" s="109"/>
      <c r="B40" s="110"/>
      <c r="C40" s="157" t="s">
        <v>1178</v>
      </c>
      <c r="D40" s="110"/>
    </row>
    <row r="41" spans="1:4" s="152" customFormat="1" ht="18.0" customHeight="1" x14ac:dyDescent="0.15">
      <c r="A41" s="109"/>
      <c r="B41" s="110"/>
      <c r="C41" s="157" t="s">
        <v>1179</v>
      </c>
      <c r="D41" s="162"/>
    </row>
    <row r="42" spans="1:4" s="152" customFormat="1" ht="18.0" customHeight="1" x14ac:dyDescent="0.15">
      <c r="A42" s="172" t="s">
        <v>1180</v>
      </c>
      <c r="B42" s="156">
        <f>SUM(B4:B5,B9,B14:B15,B16,B23,B30:B34,B38:B38)</f>
        <v>1032947</v>
      </c>
      <c r="C42" s="174" t="s">
        <v>1181</v>
      </c>
      <c r="D42" s="156">
        <f>SUM(D4:D5,D9,D15,D16,D23,D29:D34,D38:D39)</f>
        <v>1032947</v>
      </c>
    </row>
  </sheetData>
  <mergeCells count="2">
    <mergeCell ref="A1:D1"/>
    <mergeCell ref="A2:D2"/>
  </mergeCells>
  <phoneticPr fontId="0" type="noConversion"/>
  <pageMargins left="0.6999125161508876" right="0.6999125161508876" top="0.7499062639521802" bottom="0.7499062639521802" header="0.2999625102741512" footer="0.2999625102741512"/>
  <pageSetup paperSize="9"/>
  <extLst>
    <ext uri="{2D9387EB-5337-4D45-933B-B4D357D02E09}">
      <gutter val="0.0" pos="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56"/>
  <sheetViews>
    <sheetView zoomScaleNormal="100" topLeftCell="A13" workbookViewId="0">
      <selection activeCell="D1" activeCellId="0" sqref="D1:M1048576"/>
    </sheetView>
  </sheetViews>
  <sheetFormatPr defaultRowHeight="17.25" customHeight="1" defaultColWidth="9.000137329101562" x14ac:dyDescent="0.15"/>
  <cols>
    <col min="1" max="1" width="44.0" customWidth="1" style="83"/>
    <col min="2" max="2" width="14.875" customWidth="1" style="83"/>
    <col min="3" max="3" width="14.75" customWidth="1" style="83"/>
    <col min="4" max="6" width="9.0" style="83"/>
    <col min="7" max="7" width="10.5" customWidth="1" style="83"/>
    <col min="8" max="245" width="9.0" style="83"/>
    <col min="246" max="246" width="44.0" customWidth="1" style="83"/>
    <col min="247" max="247" width="14.875" customWidth="1" style="83"/>
    <col min="248" max="248" width="14.75" customWidth="1" style="83"/>
    <col min="249" max="249" width="9.0" style="83"/>
    <col min="250" max="250" width="16.125" customWidth="1" style="83"/>
    <col min="251" max="258" width="9.0" style="83"/>
    <col min="259" max="259" width="10.25" customWidth="1" style="83"/>
    <col min="260" max="501" width="9.0" style="83"/>
    <col min="502" max="502" width="44.0" customWidth="1" style="83"/>
    <col min="503" max="503" width="14.875" customWidth="1" style="83"/>
    <col min="504" max="504" width="14.75" customWidth="1" style="83"/>
    <col min="505" max="505" width="9.0" style="83"/>
    <col min="506" max="506" width="16.125" customWidth="1" style="83"/>
    <col min="507" max="514" width="9.0" style="83"/>
    <col min="515" max="515" width="10.25" customWidth="1" style="83"/>
    <col min="516" max="757" width="9.0" style="83"/>
    <col min="758" max="758" width="44.0" customWidth="1" style="83"/>
    <col min="759" max="759" width="14.875" customWidth="1" style="83"/>
    <col min="760" max="760" width="14.75" customWidth="1" style="83"/>
    <col min="761" max="761" width="9.0" style="83"/>
    <col min="762" max="762" width="16.125" customWidth="1" style="83"/>
    <col min="763" max="770" width="9.0" style="83"/>
    <col min="771" max="771" width="10.25" customWidth="1" style="83"/>
    <col min="772" max="1013" width="9.0" style="83"/>
    <col min="1014" max="1014" width="44.0" customWidth="1" style="83"/>
    <col min="1015" max="1015" width="14.875" customWidth="1" style="83"/>
    <col min="1016" max="1016" width="14.75" customWidth="1" style="83"/>
    <col min="1017" max="1017" width="9.0" style="83"/>
    <col min="1018" max="1018" width="16.125" customWidth="1" style="83"/>
    <col min="1019" max="1026" width="9.0" style="83"/>
    <col min="1027" max="1027" width="10.25" customWidth="1" style="83"/>
    <col min="1028" max="1269" width="9.0" style="83"/>
    <col min="1270" max="1270" width="44.0" customWidth="1" style="83"/>
    <col min="1271" max="1271" width="14.875" customWidth="1" style="83"/>
    <col min="1272" max="1272" width="14.75" customWidth="1" style="83"/>
    <col min="1273" max="1273" width="9.0" style="83"/>
    <col min="1274" max="1274" width="16.125" customWidth="1" style="83"/>
    <col min="1275" max="1282" width="9.0" style="83"/>
    <col min="1283" max="1283" width="10.25" customWidth="1" style="83"/>
    <col min="1284" max="1525" width="9.0" style="83"/>
    <col min="1526" max="1526" width="44.0" customWidth="1" style="83"/>
    <col min="1527" max="1527" width="14.875" customWidth="1" style="83"/>
    <col min="1528" max="1528" width="14.75" customWidth="1" style="83"/>
    <col min="1529" max="1529" width="9.0" style="83"/>
    <col min="1530" max="1530" width="16.125" customWidth="1" style="83"/>
    <col min="1531" max="1538" width="9.0" style="83"/>
    <col min="1539" max="1539" width="10.25" customWidth="1" style="83"/>
    <col min="1540" max="1781" width="9.0" style="83"/>
    <col min="1782" max="1782" width="44.0" customWidth="1" style="83"/>
    <col min="1783" max="1783" width="14.875" customWidth="1" style="83"/>
    <col min="1784" max="1784" width="14.75" customWidth="1" style="83"/>
    <col min="1785" max="1785" width="9.0" style="83"/>
    <col min="1786" max="1786" width="16.125" customWidth="1" style="83"/>
    <col min="1787" max="1794" width="9.0" style="83"/>
    <col min="1795" max="1795" width="10.25" customWidth="1" style="83"/>
    <col min="1796" max="2037" width="9.0" style="83"/>
    <col min="2038" max="2038" width="44.0" customWidth="1" style="83"/>
    <col min="2039" max="2039" width="14.875" customWidth="1" style="83"/>
    <col min="2040" max="2040" width="14.75" customWidth="1" style="83"/>
    <col min="2041" max="2041" width="9.0" style="83"/>
    <col min="2042" max="2042" width="16.125" customWidth="1" style="83"/>
    <col min="2043" max="2050" width="9.0" style="83"/>
    <col min="2051" max="2051" width="10.25" customWidth="1" style="83"/>
    <col min="2052" max="2293" width="9.0" style="83"/>
    <col min="2294" max="2294" width="44.0" customWidth="1" style="83"/>
    <col min="2295" max="2295" width="14.875" customWidth="1" style="83"/>
    <col min="2296" max="2296" width="14.75" customWidth="1" style="83"/>
    <col min="2297" max="2297" width="9.0" style="83"/>
    <col min="2298" max="2298" width="16.125" customWidth="1" style="83"/>
    <col min="2299" max="2306" width="9.0" style="83"/>
    <col min="2307" max="2307" width="10.25" customWidth="1" style="83"/>
    <col min="2308" max="2549" width="9.0" style="83"/>
    <col min="2550" max="2550" width="44.0" customWidth="1" style="83"/>
    <col min="2551" max="2551" width="14.875" customWidth="1" style="83"/>
    <col min="2552" max="2552" width="14.75" customWidth="1" style="83"/>
    <col min="2553" max="2553" width="9.0" style="83"/>
    <col min="2554" max="2554" width="16.125" customWidth="1" style="83"/>
    <col min="2555" max="2562" width="9.0" style="83"/>
    <col min="2563" max="2563" width="10.25" customWidth="1" style="83"/>
    <col min="2564" max="2805" width="9.0" style="83"/>
    <col min="2806" max="2806" width="44.0" customWidth="1" style="83"/>
    <col min="2807" max="2807" width="14.875" customWidth="1" style="83"/>
    <col min="2808" max="2808" width="14.75" customWidth="1" style="83"/>
    <col min="2809" max="2809" width="9.0" style="83"/>
    <col min="2810" max="2810" width="16.125" customWidth="1" style="83"/>
    <col min="2811" max="2818" width="9.0" style="83"/>
    <col min="2819" max="2819" width="10.25" customWidth="1" style="83"/>
    <col min="2820" max="3061" width="9.0" style="83"/>
    <col min="3062" max="3062" width="44.0" customWidth="1" style="83"/>
    <col min="3063" max="3063" width="14.875" customWidth="1" style="83"/>
    <col min="3064" max="3064" width="14.75" customWidth="1" style="83"/>
    <col min="3065" max="3065" width="9.0" style="83"/>
    <col min="3066" max="3066" width="16.125" customWidth="1" style="83"/>
    <col min="3067" max="3074" width="9.0" style="83"/>
    <col min="3075" max="3075" width="10.25" customWidth="1" style="83"/>
    <col min="3076" max="3317" width="9.0" style="83"/>
    <col min="3318" max="3318" width="44.0" customWidth="1" style="83"/>
    <col min="3319" max="3319" width="14.875" customWidth="1" style="83"/>
    <col min="3320" max="3320" width="14.75" customWidth="1" style="83"/>
    <col min="3321" max="3321" width="9.0" style="83"/>
    <col min="3322" max="3322" width="16.125" customWidth="1" style="83"/>
    <col min="3323" max="3330" width="9.0" style="83"/>
    <col min="3331" max="3331" width="10.25" customWidth="1" style="83"/>
    <col min="3332" max="3573" width="9.0" style="83"/>
    <col min="3574" max="3574" width="44.0" customWidth="1" style="83"/>
    <col min="3575" max="3575" width="14.875" customWidth="1" style="83"/>
    <col min="3576" max="3576" width="14.75" customWidth="1" style="83"/>
    <col min="3577" max="3577" width="9.0" style="83"/>
    <col min="3578" max="3578" width="16.125" customWidth="1" style="83"/>
    <col min="3579" max="3586" width="9.0" style="83"/>
    <col min="3587" max="3587" width="10.25" customWidth="1" style="83"/>
    <col min="3588" max="3829" width="9.0" style="83"/>
    <col min="3830" max="3830" width="44.0" customWidth="1" style="83"/>
    <col min="3831" max="3831" width="14.875" customWidth="1" style="83"/>
    <col min="3832" max="3832" width="14.75" customWidth="1" style="83"/>
    <col min="3833" max="3833" width="9.0" style="83"/>
    <col min="3834" max="3834" width="16.125" customWidth="1" style="83"/>
    <col min="3835" max="3842" width="9.0" style="83"/>
    <col min="3843" max="3843" width="10.25" customWidth="1" style="83"/>
    <col min="3844" max="4085" width="9.0" style="83"/>
    <col min="4086" max="4086" width="44.0" customWidth="1" style="83"/>
    <col min="4087" max="4087" width="14.875" customWidth="1" style="83"/>
    <col min="4088" max="4088" width="14.75" customWidth="1" style="83"/>
    <col min="4089" max="4089" width="9.0" style="83"/>
    <col min="4090" max="4090" width="16.125" customWidth="1" style="83"/>
    <col min="4091" max="4098" width="9.0" style="83"/>
    <col min="4099" max="4099" width="10.25" customWidth="1" style="83"/>
    <col min="4100" max="4341" width="9.0" style="83"/>
    <col min="4342" max="4342" width="44.0" customWidth="1" style="83"/>
    <col min="4343" max="4343" width="14.875" customWidth="1" style="83"/>
    <col min="4344" max="4344" width="14.75" customWidth="1" style="83"/>
    <col min="4345" max="4345" width="9.0" style="83"/>
    <col min="4346" max="4346" width="16.125" customWidth="1" style="83"/>
    <col min="4347" max="4354" width="9.0" style="83"/>
    <col min="4355" max="4355" width="10.25" customWidth="1" style="83"/>
    <col min="4356" max="4597" width="9.0" style="83"/>
    <col min="4598" max="4598" width="44.0" customWidth="1" style="83"/>
    <col min="4599" max="4599" width="14.875" customWidth="1" style="83"/>
    <col min="4600" max="4600" width="14.75" customWidth="1" style="83"/>
    <col min="4601" max="4601" width="9.0" style="83"/>
    <col min="4602" max="4602" width="16.125" customWidth="1" style="83"/>
    <col min="4603" max="4610" width="9.0" style="83"/>
    <col min="4611" max="4611" width="10.25" customWidth="1" style="83"/>
    <col min="4612" max="4853" width="9.0" style="83"/>
    <col min="4854" max="4854" width="44.0" customWidth="1" style="83"/>
    <col min="4855" max="4855" width="14.875" customWidth="1" style="83"/>
    <col min="4856" max="4856" width="14.75" customWidth="1" style="83"/>
    <col min="4857" max="4857" width="9.0" style="83"/>
    <col min="4858" max="4858" width="16.125" customWidth="1" style="83"/>
    <col min="4859" max="4866" width="9.0" style="83"/>
    <col min="4867" max="4867" width="10.25" customWidth="1" style="83"/>
    <col min="4868" max="5109" width="9.0" style="83"/>
    <col min="5110" max="5110" width="44.0" customWidth="1" style="83"/>
    <col min="5111" max="5111" width="14.875" customWidth="1" style="83"/>
    <col min="5112" max="5112" width="14.75" customWidth="1" style="83"/>
    <col min="5113" max="5113" width="9.0" style="83"/>
    <col min="5114" max="5114" width="16.125" customWidth="1" style="83"/>
    <col min="5115" max="5122" width="9.0" style="83"/>
    <col min="5123" max="5123" width="10.25" customWidth="1" style="83"/>
    <col min="5124" max="5365" width="9.0" style="83"/>
    <col min="5366" max="5366" width="44.0" customWidth="1" style="83"/>
    <col min="5367" max="5367" width="14.875" customWidth="1" style="83"/>
    <col min="5368" max="5368" width="14.75" customWidth="1" style="83"/>
    <col min="5369" max="5369" width="9.0" style="83"/>
    <col min="5370" max="5370" width="16.125" customWidth="1" style="83"/>
    <col min="5371" max="5378" width="9.0" style="83"/>
    <col min="5379" max="5379" width="10.25" customWidth="1" style="83"/>
    <col min="5380" max="5621" width="9.0" style="83"/>
    <col min="5622" max="5622" width="44.0" customWidth="1" style="83"/>
    <col min="5623" max="5623" width="14.875" customWidth="1" style="83"/>
    <col min="5624" max="5624" width="14.75" customWidth="1" style="83"/>
    <col min="5625" max="5625" width="9.0" style="83"/>
    <col min="5626" max="5626" width="16.125" customWidth="1" style="83"/>
    <col min="5627" max="5634" width="9.0" style="83"/>
    <col min="5635" max="5635" width="10.25" customWidth="1" style="83"/>
    <col min="5636" max="5877" width="9.0" style="83"/>
    <col min="5878" max="5878" width="44.0" customWidth="1" style="83"/>
    <col min="5879" max="5879" width="14.875" customWidth="1" style="83"/>
    <col min="5880" max="5880" width="14.75" customWidth="1" style="83"/>
    <col min="5881" max="5881" width="9.0" style="83"/>
    <col min="5882" max="5882" width="16.125" customWidth="1" style="83"/>
    <col min="5883" max="5890" width="9.0" style="83"/>
    <col min="5891" max="5891" width="10.25" customWidth="1" style="83"/>
    <col min="5892" max="6133" width="9.0" style="83"/>
    <col min="6134" max="6134" width="44.0" customWidth="1" style="83"/>
    <col min="6135" max="6135" width="14.875" customWidth="1" style="83"/>
    <col min="6136" max="6136" width="14.75" customWidth="1" style="83"/>
    <col min="6137" max="6137" width="9.0" style="83"/>
    <col min="6138" max="6138" width="16.125" customWidth="1" style="83"/>
    <col min="6139" max="6146" width="9.0" style="83"/>
    <col min="6147" max="6147" width="10.25" customWidth="1" style="83"/>
    <col min="6148" max="6389" width="9.0" style="83"/>
    <col min="6390" max="6390" width="44.0" customWidth="1" style="83"/>
    <col min="6391" max="6391" width="14.875" customWidth="1" style="83"/>
    <col min="6392" max="6392" width="14.75" customWidth="1" style="83"/>
    <col min="6393" max="6393" width="9.0" style="83"/>
    <col min="6394" max="6394" width="16.125" customWidth="1" style="83"/>
    <col min="6395" max="6402" width="9.0" style="83"/>
    <col min="6403" max="6403" width="10.25" customWidth="1" style="83"/>
    <col min="6404" max="6645" width="9.0" style="83"/>
    <col min="6646" max="6646" width="44.0" customWidth="1" style="83"/>
    <col min="6647" max="6647" width="14.875" customWidth="1" style="83"/>
    <col min="6648" max="6648" width="14.75" customWidth="1" style="83"/>
    <col min="6649" max="6649" width="9.0" style="83"/>
    <col min="6650" max="6650" width="16.125" customWidth="1" style="83"/>
    <col min="6651" max="6658" width="9.0" style="83"/>
    <col min="6659" max="6659" width="10.25" customWidth="1" style="83"/>
    <col min="6660" max="6901" width="9.0" style="83"/>
    <col min="6902" max="6902" width="44.0" customWidth="1" style="83"/>
    <col min="6903" max="6903" width="14.875" customWidth="1" style="83"/>
    <col min="6904" max="6904" width="14.75" customWidth="1" style="83"/>
    <col min="6905" max="6905" width="9.0" style="83"/>
    <col min="6906" max="6906" width="16.125" customWidth="1" style="83"/>
    <col min="6907" max="6914" width="9.0" style="83"/>
    <col min="6915" max="6915" width="10.25" customWidth="1" style="83"/>
    <col min="6916" max="7157" width="9.0" style="83"/>
    <col min="7158" max="7158" width="44.0" customWidth="1" style="83"/>
    <col min="7159" max="7159" width="14.875" customWidth="1" style="83"/>
    <col min="7160" max="7160" width="14.75" customWidth="1" style="83"/>
    <col min="7161" max="7161" width="9.0" style="83"/>
    <col min="7162" max="7162" width="16.125" customWidth="1" style="83"/>
    <col min="7163" max="7170" width="9.0" style="83"/>
    <col min="7171" max="7171" width="10.25" customWidth="1" style="83"/>
    <col min="7172" max="7413" width="9.0" style="83"/>
    <col min="7414" max="7414" width="44.0" customWidth="1" style="83"/>
    <col min="7415" max="7415" width="14.875" customWidth="1" style="83"/>
    <col min="7416" max="7416" width="14.75" customWidth="1" style="83"/>
    <col min="7417" max="7417" width="9.0" style="83"/>
    <col min="7418" max="7418" width="16.125" customWidth="1" style="83"/>
    <col min="7419" max="7426" width="9.0" style="83"/>
    <col min="7427" max="7427" width="10.25" customWidth="1" style="83"/>
    <col min="7428" max="7669" width="9.0" style="83"/>
    <col min="7670" max="7670" width="44.0" customWidth="1" style="83"/>
    <col min="7671" max="7671" width="14.875" customWidth="1" style="83"/>
    <col min="7672" max="7672" width="14.75" customWidth="1" style="83"/>
    <col min="7673" max="7673" width="9.0" style="83"/>
    <col min="7674" max="7674" width="16.125" customWidth="1" style="83"/>
    <col min="7675" max="7682" width="9.0" style="83"/>
    <col min="7683" max="7683" width="10.25" customWidth="1" style="83"/>
    <col min="7684" max="7925" width="9.0" style="83"/>
    <col min="7926" max="7926" width="44.0" customWidth="1" style="83"/>
    <col min="7927" max="7927" width="14.875" customWidth="1" style="83"/>
    <col min="7928" max="7928" width="14.75" customWidth="1" style="83"/>
    <col min="7929" max="7929" width="9.0" style="83"/>
    <col min="7930" max="7930" width="16.125" customWidth="1" style="83"/>
    <col min="7931" max="7938" width="9.0" style="83"/>
    <col min="7939" max="7939" width="10.25" customWidth="1" style="83"/>
    <col min="7940" max="8181" width="9.0" style="83"/>
    <col min="8182" max="8182" width="44.0" customWidth="1" style="83"/>
    <col min="8183" max="8183" width="14.875" customWidth="1" style="83"/>
    <col min="8184" max="8184" width="14.75" customWidth="1" style="83"/>
    <col min="8185" max="8185" width="9.0" style="83"/>
    <col min="8186" max="8186" width="16.125" customWidth="1" style="83"/>
    <col min="8187" max="8194" width="9.0" style="83"/>
    <col min="8195" max="8195" width="10.25" customWidth="1" style="83"/>
    <col min="8196" max="8437" width="9.0" style="83"/>
    <col min="8438" max="8438" width="44.0" customWidth="1" style="83"/>
    <col min="8439" max="8439" width="14.875" customWidth="1" style="83"/>
    <col min="8440" max="8440" width="14.75" customWidth="1" style="83"/>
    <col min="8441" max="8441" width="9.0" style="83"/>
    <col min="8442" max="8442" width="16.125" customWidth="1" style="83"/>
    <col min="8443" max="8450" width="9.0" style="83"/>
    <col min="8451" max="8451" width="10.25" customWidth="1" style="83"/>
    <col min="8452" max="8693" width="9.0" style="83"/>
    <col min="8694" max="8694" width="44.0" customWidth="1" style="83"/>
    <col min="8695" max="8695" width="14.875" customWidth="1" style="83"/>
    <col min="8696" max="8696" width="14.75" customWidth="1" style="83"/>
    <col min="8697" max="8697" width="9.0" style="83"/>
    <col min="8698" max="8698" width="16.125" customWidth="1" style="83"/>
    <col min="8699" max="8706" width="9.0" style="83"/>
    <col min="8707" max="8707" width="10.25" customWidth="1" style="83"/>
    <col min="8708" max="8949" width="9.0" style="83"/>
    <col min="8950" max="8950" width="44.0" customWidth="1" style="83"/>
    <col min="8951" max="8951" width="14.875" customWidth="1" style="83"/>
    <col min="8952" max="8952" width="14.75" customWidth="1" style="83"/>
    <col min="8953" max="8953" width="9.0" style="83"/>
    <col min="8954" max="8954" width="16.125" customWidth="1" style="83"/>
    <col min="8955" max="8962" width="9.0" style="83"/>
    <col min="8963" max="8963" width="10.25" customWidth="1" style="83"/>
    <col min="8964" max="9205" width="9.0" style="83"/>
    <col min="9206" max="9206" width="44.0" customWidth="1" style="83"/>
    <col min="9207" max="9207" width="14.875" customWidth="1" style="83"/>
    <col min="9208" max="9208" width="14.75" customWidth="1" style="83"/>
    <col min="9209" max="9209" width="9.0" style="83"/>
    <col min="9210" max="9210" width="16.125" customWidth="1" style="83"/>
    <col min="9211" max="9218" width="9.0" style="83"/>
    <col min="9219" max="9219" width="10.25" customWidth="1" style="83"/>
    <col min="9220" max="9461" width="9.0" style="83"/>
    <col min="9462" max="9462" width="44.0" customWidth="1" style="83"/>
    <col min="9463" max="9463" width="14.875" customWidth="1" style="83"/>
    <col min="9464" max="9464" width="14.75" customWidth="1" style="83"/>
    <col min="9465" max="9465" width="9.0" style="83"/>
    <col min="9466" max="9466" width="16.125" customWidth="1" style="83"/>
    <col min="9467" max="9474" width="9.0" style="83"/>
    <col min="9475" max="9475" width="10.25" customWidth="1" style="83"/>
    <col min="9476" max="9717" width="9.0" style="83"/>
    <col min="9718" max="9718" width="44.0" customWidth="1" style="83"/>
    <col min="9719" max="9719" width="14.875" customWidth="1" style="83"/>
    <col min="9720" max="9720" width="14.75" customWidth="1" style="83"/>
    <col min="9721" max="9721" width="9.0" style="83"/>
    <col min="9722" max="9722" width="16.125" customWidth="1" style="83"/>
    <col min="9723" max="9730" width="9.0" style="83"/>
    <col min="9731" max="9731" width="10.25" customWidth="1" style="83"/>
    <col min="9732" max="9973" width="9.0" style="83"/>
    <col min="9974" max="9974" width="44.0" customWidth="1" style="83"/>
    <col min="9975" max="9975" width="14.875" customWidth="1" style="83"/>
    <col min="9976" max="9976" width="14.75" customWidth="1" style="83"/>
    <col min="9977" max="9977" width="9.0" style="83"/>
    <col min="9978" max="9978" width="16.125" customWidth="1" style="83"/>
    <col min="9979" max="9986" width="9.0" style="83"/>
    <col min="9987" max="9987" width="10.25" customWidth="1" style="83"/>
    <col min="9988" max="10229" width="9.0" style="83"/>
    <col min="10230" max="10230" width="44.0" customWidth="1" style="83"/>
    <col min="10231" max="10231" width="14.875" customWidth="1" style="83"/>
    <col min="10232" max="10232" width="14.75" customWidth="1" style="83"/>
    <col min="10233" max="10233" width="9.0" style="83"/>
    <col min="10234" max="10234" width="16.125" customWidth="1" style="83"/>
    <col min="10235" max="10242" width="9.0" style="83"/>
    <col min="10243" max="10243" width="10.25" customWidth="1" style="83"/>
    <col min="10244" max="10485" width="9.0" style="83"/>
    <col min="10486" max="10486" width="44.0" customWidth="1" style="83"/>
    <col min="10487" max="10487" width="14.875" customWidth="1" style="83"/>
    <col min="10488" max="10488" width="14.75" customWidth="1" style="83"/>
    <col min="10489" max="10489" width="9.0" style="83"/>
    <col min="10490" max="10490" width="16.125" customWidth="1" style="83"/>
    <col min="10491" max="10498" width="9.0" style="83"/>
    <col min="10499" max="10499" width="10.25" customWidth="1" style="83"/>
    <col min="10500" max="10741" width="9.0" style="83"/>
    <col min="10742" max="10742" width="44.0" customWidth="1" style="83"/>
    <col min="10743" max="10743" width="14.875" customWidth="1" style="83"/>
    <col min="10744" max="10744" width="14.75" customWidth="1" style="83"/>
    <col min="10745" max="10745" width="9.0" style="83"/>
    <col min="10746" max="10746" width="16.125" customWidth="1" style="83"/>
    <col min="10747" max="10754" width="9.0" style="83"/>
    <col min="10755" max="10755" width="10.25" customWidth="1" style="83"/>
    <col min="10756" max="10997" width="9.0" style="83"/>
    <col min="10998" max="10998" width="44.0" customWidth="1" style="83"/>
    <col min="10999" max="10999" width="14.875" customWidth="1" style="83"/>
    <col min="11000" max="11000" width="14.75" customWidth="1" style="83"/>
    <col min="11001" max="11001" width="9.0" style="83"/>
    <col min="11002" max="11002" width="16.125" customWidth="1" style="83"/>
    <col min="11003" max="11010" width="9.0" style="83"/>
    <col min="11011" max="11011" width="10.25" customWidth="1" style="83"/>
    <col min="11012" max="11253" width="9.0" style="83"/>
    <col min="11254" max="11254" width="44.0" customWidth="1" style="83"/>
    <col min="11255" max="11255" width="14.875" customWidth="1" style="83"/>
    <col min="11256" max="11256" width="14.75" customWidth="1" style="83"/>
    <col min="11257" max="11257" width="9.0" style="83"/>
    <col min="11258" max="11258" width="16.125" customWidth="1" style="83"/>
    <col min="11259" max="11266" width="9.0" style="83"/>
    <col min="11267" max="11267" width="10.25" customWidth="1" style="83"/>
    <col min="11268" max="11509" width="9.0" style="83"/>
    <col min="11510" max="11510" width="44.0" customWidth="1" style="83"/>
    <col min="11511" max="11511" width="14.875" customWidth="1" style="83"/>
    <col min="11512" max="11512" width="14.75" customWidth="1" style="83"/>
    <col min="11513" max="11513" width="9.0" style="83"/>
    <col min="11514" max="11514" width="16.125" customWidth="1" style="83"/>
    <col min="11515" max="11522" width="9.0" style="83"/>
    <col min="11523" max="11523" width="10.25" customWidth="1" style="83"/>
    <col min="11524" max="11765" width="9.0" style="83"/>
    <col min="11766" max="11766" width="44.0" customWidth="1" style="83"/>
    <col min="11767" max="11767" width="14.875" customWidth="1" style="83"/>
    <col min="11768" max="11768" width="14.75" customWidth="1" style="83"/>
    <col min="11769" max="11769" width="9.0" style="83"/>
    <col min="11770" max="11770" width="16.125" customWidth="1" style="83"/>
    <col min="11771" max="11778" width="9.0" style="83"/>
    <col min="11779" max="11779" width="10.25" customWidth="1" style="83"/>
    <col min="11780" max="12021" width="9.0" style="83"/>
    <col min="12022" max="12022" width="44.0" customWidth="1" style="83"/>
    <col min="12023" max="12023" width="14.875" customWidth="1" style="83"/>
    <col min="12024" max="12024" width="14.75" customWidth="1" style="83"/>
    <col min="12025" max="12025" width="9.0" style="83"/>
    <col min="12026" max="12026" width="16.125" customWidth="1" style="83"/>
    <col min="12027" max="12034" width="9.0" style="83"/>
    <col min="12035" max="12035" width="10.25" customWidth="1" style="83"/>
    <col min="12036" max="12277" width="9.0" style="83"/>
    <col min="12278" max="12278" width="44.0" customWidth="1" style="83"/>
    <col min="12279" max="12279" width="14.875" customWidth="1" style="83"/>
    <col min="12280" max="12280" width="14.75" customWidth="1" style="83"/>
    <col min="12281" max="12281" width="9.0" style="83"/>
    <col min="12282" max="12282" width="16.125" customWidth="1" style="83"/>
    <col min="12283" max="12290" width="9.0" style="83"/>
    <col min="12291" max="12291" width="10.25" customWidth="1" style="83"/>
    <col min="12292" max="12533" width="9.0" style="83"/>
    <col min="12534" max="12534" width="44.0" customWidth="1" style="83"/>
    <col min="12535" max="12535" width="14.875" customWidth="1" style="83"/>
    <col min="12536" max="12536" width="14.75" customWidth="1" style="83"/>
    <col min="12537" max="12537" width="9.0" style="83"/>
    <col min="12538" max="12538" width="16.125" customWidth="1" style="83"/>
    <col min="12539" max="12546" width="9.0" style="83"/>
    <col min="12547" max="12547" width="10.25" customWidth="1" style="83"/>
    <col min="12548" max="12789" width="9.0" style="83"/>
    <col min="12790" max="12790" width="44.0" customWidth="1" style="83"/>
    <col min="12791" max="12791" width="14.875" customWidth="1" style="83"/>
    <col min="12792" max="12792" width="14.75" customWidth="1" style="83"/>
    <col min="12793" max="12793" width="9.0" style="83"/>
    <col min="12794" max="12794" width="16.125" customWidth="1" style="83"/>
    <col min="12795" max="12802" width="9.0" style="83"/>
    <col min="12803" max="12803" width="10.25" customWidth="1" style="83"/>
    <col min="12804" max="13045" width="9.0" style="83"/>
    <col min="13046" max="13046" width="44.0" customWidth="1" style="83"/>
    <col min="13047" max="13047" width="14.875" customWidth="1" style="83"/>
    <col min="13048" max="13048" width="14.75" customWidth="1" style="83"/>
    <col min="13049" max="13049" width="9.0" style="83"/>
    <col min="13050" max="13050" width="16.125" customWidth="1" style="83"/>
    <col min="13051" max="13058" width="9.0" style="83"/>
    <col min="13059" max="13059" width="10.25" customWidth="1" style="83"/>
    <col min="13060" max="13301" width="9.0" style="83"/>
    <col min="13302" max="13302" width="44.0" customWidth="1" style="83"/>
    <col min="13303" max="13303" width="14.875" customWidth="1" style="83"/>
    <col min="13304" max="13304" width="14.75" customWidth="1" style="83"/>
    <col min="13305" max="13305" width="9.0" style="83"/>
    <col min="13306" max="13306" width="16.125" customWidth="1" style="83"/>
    <col min="13307" max="13314" width="9.0" style="83"/>
    <col min="13315" max="13315" width="10.25" customWidth="1" style="83"/>
    <col min="13316" max="13557" width="9.0" style="83"/>
    <col min="13558" max="13558" width="44.0" customWidth="1" style="83"/>
    <col min="13559" max="13559" width="14.875" customWidth="1" style="83"/>
    <col min="13560" max="13560" width="14.75" customWidth="1" style="83"/>
    <col min="13561" max="13561" width="9.0" style="83"/>
    <col min="13562" max="13562" width="16.125" customWidth="1" style="83"/>
    <col min="13563" max="13570" width="9.0" style="83"/>
    <col min="13571" max="13571" width="10.25" customWidth="1" style="83"/>
    <col min="13572" max="13813" width="9.0" style="83"/>
    <col min="13814" max="13814" width="44.0" customWidth="1" style="83"/>
    <col min="13815" max="13815" width="14.875" customWidth="1" style="83"/>
    <col min="13816" max="13816" width="14.75" customWidth="1" style="83"/>
    <col min="13817" max="13817" width="9.0" style="83"/>
    <col min="13818" max="13818" width="16.125" customWidth="1" style="83"/>
    <col min="13819" max="13826" width="9.0" style="83"/>
    <col min="13827" max="13827" width="10.25" customWidth="1" style="83"/>
    <col min="13828" max="14069" width="9.0" style="83"/>
    <col min="14070" max="14070" width="44.0" customWidth="1" style="83"/>
    <col min="14071" max="14071" width="14.875" customWidth="1" style="83"/>
    <col min="14072" max="14072" width="14.75" customWidth="1" style="83"/>
    <col min="14073" max="14073" width="9.0" style="83"/>
    <col min="14074" max="14074" width="16.125" customWidth="1" style="83"/>
    <col min="14075" max="14082" width="9.0" style="83"/>
    <col min="14083" max="14083" width="10.25" customWidth="1" style="83"/>
    <col min="14084" max="14325" width="9.0" style="83"/>
    <col min="14326" max="14326" width="44.0" customWidth="1" style="83"/>
    <col min="14327" max="14327" width="14.875" customWidth="1" style="83"/>
    <col min="14328" max="14328" width="14.75" customWidth="1" style="83"/>
    <col min="14329" max="14329" width="9.0" style="83"/>
    <col min="14330" max="14330" width="16.125" customWidth="1" style="83"/>
    <col min="14331" max="14338" width="9.0" style="83"/>
    <col min="14339" max="14339" width="10.25" customWidth="1" style="83"/>
    <col min="14340" max="14581" width="9.0" style="83"/>
    <col min="14582" max="14582" width="44.0" customWidth="1" style="83"/>
    <col min="14583" max="14583" width="14.875" customWidth="1" style="83"/>
    <col min="14584" max="14584" width="14.75" customWidth="1" style="83"/>
    <col min="14585" max="14585" width="9.0" style="83"/>
    <col min="14586" max="14586" width="16.125" customWidth="1" style="83"/>
    <col min="14587" max="14594" width="9.0" style="83"/>
    <col min="14595" max="14595" width="10.25" customWidth="1" style="83"/>
    <col min="14596" max="14837" width="9.0" style="83"/>
    <col min="14838" max="14838" width="44.0" customWidth="1" style="83"/>
    <col min="14839" max="14839" width="14.875" customWidth="1" style="83"/>
    <col min="14840" max="14840" width="14.75" customWidth="1" style="83"/>
    <col min="14841" max="14841" width="9.0" style="83"/>
    <col min="14842" max="14842" width="16.125" customWidth="1" style="83"/>
    <col min="14843" max="14850" width="9.0" style="83"/>
    <col min="14851" max="14851" width="10.25" customWidth="1" style="83"/>
    <col min="14852" max="15093" width="9.0" style="83"/>
    <col min="15094" max="15094" width="44.0" customWidth="1" style="83"/>
    <col min="15095" max="15095" width="14.875" customWidth="1" style="83"/>
    <col min="15096" max="15096" width="14.75" customWidth="1" style="83"/>
    <col min="15097" max="15097" width="9.0" style="83"/>
    <col min="15098" max="15098" width="16.125" customWidth="1" style="83"/>
    <col min="15099" max="15106" width="9.0" style="83"/>
    <col min="15107" max="15107" width="10.25" customWidth="1" style="83"/>
    <col min="15108" max="15349" width="9.0" style="83"/>
    <col min="15350" max="15350" width="44.0" customWidth="1" style="83"/>
    <col min="15351" max="15351" width="14.875" customWidth="1" style="83"/>
    <col min="15352" max="15352" width="14.75" customWidth="1" style="83"/>
    <col min="15353" max="15353" width="9.0" style="83"/>
    <col min="15354" max="15354" width="16.125" customWidth="1" style="83"/>
    <col min="15355" max="15362" width="9.0" style="83"/>
    <col min="15363" max="15363" width="10.25" customWidth="1" style="83"/>
    <col min="15364" max="15605" width="9.0" style="83"/>
    <col min="15606" max="15606" width="44.0" customWidth="1" style="83"/>
    <col min="15607" max="15607" width="14.875" customWidth="1" style="83"/>
    <col min="15608" max="15608" width="14.75" customWidth="1" style="83"/>
    <col min="15609" max="15609" width="9.0" style="83"/>
    <col min="15610" max="15610" width="16.125" customWidth="1" style="83"/>
    <col min="15611" max="15618" width="9.0" style="83"/>
    <col min="15619" max="15619" width="10.25" customWidth="1" style="83"/>
    <col min="15620" max="15861" width="9.0" style="83"/>
    <col min="15862" max="15862" width="44.0" customWidth="1" style="83"/>
    <col min="15863" max="15863" width="14.875" customWidth="1" style="83"/>
    <col min="15864" max="15864" width="14.75" customWidth="1" style="83"/>
    <col min="15865" max="15865" width="9.0" style="83"/>
    <col min="15866" max="15866" width="16.125" customWidth="1" style="83"/>
    <col min="15867" max="15874" width="9.0" style="83"/>
    <col min="15875" max="15875" width="10.25" customWidth="1" style="83"/>
    <col min="15876" max="16117" width="9.0" style="83"/>
    <col min="16118" max="16118" width="44.0" customWidth="1" style="83"/>
    <col min="16119" max="16119" width="14.875" customWidth="1" style="83"/>
    <col min="16120" max="16120" width="14.75" customWidth="1" style="83"/>
    <col min="16121" max="16121" width="9.0" style="83"/>
    <col min="16122" max="16122" width="16.125" customWidth="1" style="83"/>
    <col min="16123" max="16130" width="9.0" style="83"/>
    <col min="16131" max="16131" width="10.25" customWidth="1" style="83"/>
    <col min="16132" max="16384" width="9.0" style="83"/>
  </cols>
  <sheetData>
    <row r="1" spans="1:3" ht="17.25" customHeight="1" x14ac:dyDescent="0.15">
      <c r="A1" s="418" t="s">
        <v>1182</v>
      </c>
      <c r="B1" s="418"/>
      <c r="C1" s="418"/>
    </row>
    <row r="2" spans="1:3" ht="17.25" customHeight="1" x14ac:dyDescent="0.15">
      <c r="C2" s="104" t="s">
        <v>1044</v>
      </c>
    </row>
    <row r="3" spans="1:3" s="101" customFormat="1" ht="17.25" customHeight="1" x14ac:dyDescent="0.15">
      <c r="A3" s="197" t="s">
        <v>1</v>
      </c>
      <c r="B3" s="61" t="s">
        <v>2</v>
      </c>
      <c r="C3" s="61" t="s">
        <v>3</v>
      </c>
    </row>
    <row r="4" spans="1:3" s="101" customFormat="1" ht="17.25" customHeight="1" x14ac:dyDescent="0.15">
      <c r="A4" s="198" t="s">
        <v>4</v>
      </c>
      <c r="B4" s="87">
        <f>SUM(B5:B20)</f>
        <v>186686</v>
      </c>
      <c r="C4" s="87">
        <f>SUM(C5:C20)</f>
        <v>188000</v>
      </c>
    </row>
    <row r="5" spans="1:3" ht="17.25" customHeight="1" x14ac:dyDescent="0.15">
      <c r="A5" s="199" t="s">
        <v>5</v>
      </c>
      <c r="B5" s="63">
        <v>81356</v>
      </c>
      <c r="C5" s="63">
        <v>89514</v>
      </c>
    </row>
    <row r="6" spans="1:3" ht="17.25" customHeight="1" x14ac:dyDescent="0.15">
      <c r="A6" s="199" t="s">
        <v>6</v>
      </c>
      <c r="B6" s="63">
        <v>15485</v>
      </c>
      <c r="C6" s="63">
        <v>15287</v>
      </c>
    </row>
    <row r="7" spans="1:3" ht="17.25" customHeight="1" x14ac:dyDescent="0.15">
      <c r="A7" s="199" t="s">
        <v>7</v>
      </c>
      <c r="B7" s="63">
        <v>0</v>
      </c>
      <c r="C7" s="63">
        <v>0</v>
      </c>
    </row>
    <row r="8" spans="1:3" ht="17.25" customHeight="1" x14ac:dyDescent="0.15">
      <c r="A8" s="199" t="s">
        <v>8</v>
      </c>
      <c r="B8" s="63">
        <v>3196</v>
      </c>
      <c r="C8" s="63">
        <v>3163</v>
      </c>
    </row>
    <row r="9" spans="1:3" ht="17.25" customHeight="1" x14ac:dyDescent="0.15">
      <c r="A9" s="199" t="s">
        <v>9</v>
      </c>
      <c r="B9" s="63">
        <v>9900</v>
      </c>
      <c r="C9" s="63">
        <v>10624</v>
      </c>
    </row>
    <row r="10" spans="1:3" ht="17.25" customHeight="1" x14ac:dyDescent="0.15">
      <c r="A10" s="199" t="s">
        <v>10</v>
      </c>
      <c r="B10" s="63">
        <v>18436</v>
      </c>
      <c r="C10" s="63">
        <v>20449</v>
      </c>
    </row>
    <row r="11" spans="1:3" ht="17.25" customHeight="1" x14ac:dyDescent="0.15">
      <c r="A11" s="199" t="s">
        <v>11</v>
      </c>
      <c r="B11" s="63">
        <v>9503</v>
      </c>
      <c r="C11" s="63">
        <v>6975</v>
      </c>
    </row>
    <row r="12" spans="1:3" ht="17.25" customHeight="1" x14ac:dyDescent="0.15">
      <c r="A12" s="199" t="s">
        <v>12</v>
      </c>
      <c r="B12" s="63">
        <v>7009</v>
      </c>
      <c r="C12" s="63">
        <v>6699</v>
      </c>
    </row>
    <row r="13" spans="1:3" ht="17.25" customHeight="1" x14ac:dyDescent="0.15">
      <c r="A13" s="199" t="s">
        <v>13</v>
      </c>
      <c r="B13" s="63">
        <v>14457</v>
      </c>
      <c r="C13" s="63">
        <v>14862</v>
      </c>
    </row>
    <row r="14" spans="1:3" ht="17.25" customHeight="1" x14ac:dyDescent="0.15">
      <c r="A14" s="199" t="s">
        <v>14</v>
      </c>
      <c r="B14" s="63">
        <v>12564</v>
      </c>
      <c r="C14" s="63">
        <v>7281</v>
      </c>
    </row>
    <row r="15" spans="1:3" ht="17.25" customHeight="1" x14ac:dyDescent="0.15">
      <c r="A15" s="199" t="s">
        <v>15</v>
      </c>
      <c r="B15" s="63">
        <v>1998</v>
      </c>
      <c r="C15" s="63">
        <v>1882</v>
      </c>
    </row>
    <row r="16" spans="1:3" ht="17.25" customHeight="1" x14ac:dyDescent="0.15">
      <c r="A16" s="199" t="s">
        <v>16</v>
      </c>
      <c r="B16" s="63">
        <v>1448</v>
      </c>
      <c r="C16" s="63">
        <v>1150</v>
      </c>
    </row>
    <row r="17" spans="1:3" ht="17.25" customHeight="1" x14ac:dyDescent="0.15">
      <c r="A17" s="199" t="s">
        <v>17</v>
      </c>
      <c r="B17" s="63">
        <v>7633</v>
      </c>
      <c r="C17" s="63">
        <v>6386</v>
      </c>
    </row>
    <row r="18" spans="1:3" ht="17.25" customHeight="1" x14ac:dyDescent="0.15">
      <c r="A18" s="199" t="s">
        <v>18</v>
      </c>
      <c r="B18" s="63">
        <v>0</v>
      </c>
      <c r="C18" s="63">
        <v>0</v>
      </c>
    </row>
    <row r="19" spans="1:3" ht="17.25" customHeight="1" x14ac:dyDescent="0.15">
      <c r="A19" s="199" t="s">
        <v>1183</v>
      </c>
      <c r="B19" s="63">
        <v>3698</v>
      </c>
      <c r="C19" s="63">
        <v>3728</v>
      </c>
    </row>
    <row r="20" spans="1:3" ht="17.25" customHeight="1" x14ac:dyDescent="0.15">
      <c r="A20" s="199" t="s">
        <v>20</v>
      </c>
      <c r="B20" s="63">
        <v>3</v>
      </c>
      <c r="C20" s="63">
        <v>0</v>
      </c>
    </row>
    <row r="21" spans="1:7" s="102" customFormat="1" ht="17.25" customHeight="1" x14ac:dyDescent="0.15">
      <c r="A21" s="198" t="s">
        <v>21</v>
      </c>
      <c r="B21" s="87">
        <f>SUM(B22:B27)</f>
        <v>85050</v>
      </c>
      <c r="C21" s="87">
        <f>SUM(C22:C27)</f>
        <v>85000</v>
      </c>
      <c r="G21" s="200"/>
    </row>
    <row r="22" spans="1:3" s="101" customFormat="1" ht="17.25" customHeight="1" x14ac:dyDescent="0.15">
      <c r="A22" s="147" t="s">
        <v>22</v>
      </c>
      <c r="B22" s="142">
        <v>11769</v>
      </c>
      <c r="C22" s="63">
        <v>8900</v>
      </c>
    </row>
    <row r="23" spans="1:3" s="101" customFormat="1" ht="17.25" customHeight="1" x14ac:dyDescent="0.15">
      <c r="A23" s="147" t="s">
        <v>23</v>
      </c>
      <c r="B23" s="142">
        <v>16017</v>
      </c>
      <c r="C23" s="63">
        <v>16000</v>
      </c>
    </row>
    <row r="24" spans="1:3" s="101" customFormat="1" ht="17.25" customHeight="1" x14ac:dyDescent="0.15">
      <c r="A24" s="147" t="s">
        <v>24</v>
      </c>
      <c r="B24" s="142">
        <v>7528</v>
      </c>
      <c r="C24" s="63">
        <v>8000</v>
      </c>
    </row>
    <row r="25" spans="1:3" s="101" customFormat="1" ht="17.25" customHeight="1" x14ac:dyDescent="0.15">
      <c r="A25" s="147" t="s">
        <v>25</v>
      </c>
      <c r="B25" s="142">
        <v>28969</v>
      </c>
      <c r="C25" s="63">
        <v>38000</v>
      </c>
    </row>
    <row r="26" spans="1:3" s="101" customFormat="1" ht="17.25" customHeight="1" x14ac:dyDescent="0.15">
      <c r="A26" s="147" t="s">
        <v>26</v>
      </c>
      <c r="B26" s="142">
        <v>12776</v>
      </c>
      <c r="C26" s="63">
        <v>6000</v>
      </c>
    </row>
    <row r="27" spans="1:3" s="101" customFormat="1" ht="17.25" customHeight="1" x14ac:dyDescent="0.15">
      <c r="A27" s="147" t="s">
        <v>27</v>
      </c>
      <c r="B27" s="142">
        <v>7991</v>
      </c>
      <c r="C27" s="63">
        <v>8100</v>
      </c>
    </row>
    <row r="28" spans="1:5" s="102" customFormat="1" ht="17.25" customHeight="1" x14ac:dyDescent="0.15">
      <c r="A28" s="136" t="s">
        <v>28</v>
      </c>
      <c r="B28" s="87">
        <f>B21+B4</f>
        <v>271736</v>
      </c>
      <c r="C28" s="87">
        <f>C4+C21</f>
        <v>273000</v>
      </c>
      <c r="E28" s="201"/>
    </row>
    <row r="29" spans="1:3" s="102" customFormat="1" ht="17.25" customHeight="1" x14ac:dyDescent="0.15">
      <c r="A29" s="136"/>
      <c r="B29" s="87"/>
      <c r="C29" s="87"/>
    </row>
    <row r="30" spans="1:3" s="101" customFormat="1" ht="17.25" customHeight="1" x14ac:dyDescent="0.15">
      <c r="A30" s="133" t="s">
        <v>29</v>
      </c>
      <c r="B30" s="147"/>
      <c r="C30" s="202"/>
    </row>
    <row r="31" spans="1:3" s="101" customFormat="1" ht="17.25" customHeight="1" x14ac:dyDescent="0.15">
      <c r="A31" s="131" t="s">
        <v>30</v>
      </c>
      <c r="B31" s="147"/>
      <c r="C31" s="202"/>
    </row>
    <row r="32" spans="1:3" s="101" customFormat="1" ht="17.25" customHeight="1" x14ac:dyDescent="0.15">
      <c r="A32" s="131" t="s">
        <v>31</v>
      </c>
      <c r="B32" s="147"/>
      <c r="C32" s="202"/>
    </row>
    <row r="33" spans="1:3" s="101" customFormat="1" ht="17.25" customHeight="1" x14ac:dyDescent="0.15">
      <c r="A33" s="134" t="s">
        <v>32</v>
      </c>
      <c r="B33" s="203">
        <f>B34</f>
        <v>0</v>
      </c>
      <c r="C33" s="95">
        <f>C34</f>
        <v>212858</v>
      </c>
    </row>
    <row r="34" spans="1:3" s="102" customFormat="1" ht="17.25" customHeight="1" x14ac:dyDescent="0.15">
      <c r="A34" s="192" t="s">
        <v>33</v>
      </c>
      <c r="B34" s="204">
        <f>B35+B41</f>
        <v>0</v>
      </c>
      <c r="C34" s="95">
        <f>C35+C41</f>
        <v>212858</v>
      </c>
    </row>
    <row r="35" spans="1:3" s="101" customFormat="1" ht="17.25" customHeight="1" x14ac:dyDescent="0.15">
      <c r="A35" s="192" t="s">
        <v>34</v>
      </c>
      <c r="B35" s="203">
        <f>SUM(B36:B38)</f>
        <v>0</v>
      </c>
      <c r="C35" s="87">
        <f>SUM(C36:C40)</f>
        <v>29646</v>
      </c>
    </row>
    <row r="36" spans="1:3" s="101" customFormat="1" ht="17.25" customHeight="1" x14ac:dyDescent="0.15">
      <c r="A36" s="194" t="s">
        <v>35</v>
      </c>
      <c r="B36" s="203"/>
      <c r="C36" s="63">
        <v>29424</v>
      </c>
    </row>
    <row r="37" spans="1:3" s="101" customFormat="1" ht="17.25" customHeight="1" x14ac:dyDescent="0.15">
      <c r="A37" s="194" t="s">
        <v>36</v>
      </c>
      <c r="B37" s="203"/>
      <c r="C37" s="63">
        <v>9428</v>
      </c>
    </row>
    <row r="38" spans="1:3" s="101" customFormat="1" ht="17.25" customHeight="1" x14ac:dyDescent="0.15">
      <c r="A38" s="194" t="s">
        <v>37</v>
      </c>
      <c r="B38" s="203"/>
      <c r="C38" s="63">
        <v>19263</v>
      </c>
    </row>
    <row r="39" spans="1:3" s="101" customFormat="1" ht="17.25" customHeight="1" x14ac:dyDescent="0.15">
      <c r="A39" s="194" t="s">
        <v>38</v>
      </c>
      <c r="B39" s="203"/>
      <c r="C39" s="63">
        <v>-15973</v>
      </c>
    </row>
    <row r="40" spans="1:3" s="101" customFormat="1" ht="17.25" customHeight="1" x14ac:dyDescent="0.15">
      <c r="A40" s="194" t="s">
        <v>39</v>
      </c>
      <c r="B40" s="203"/>
      <c r="C40" s="63">
        <v>-12496</v>
      </c>
    </row>
    <row r="41" spans="1:3" s="101" customFormat="1" ht="17.25" customHeight="1" x14ac:dyDescent="0.15">
      <c r="A41" s="194" t="s">
        <v>40</v>
      </c>
      <c r="B41" s="203">
        <f>SUM(B42:B44)</f>
        <v>0</v>
      </c>
      <c r="C41" s="87">
        <f>SUM(C42:C44)</f>
        <v>183212</v>
      </c>
    </row>
    <row r="42" spans="1:3" s="101" customFormat="1" ht="17.25" customHeight="1" x14ac:dyDescent="0.15">
      <c r="A42" s="194" t="s">
        <v>41</v>
      </c>
      <c r="B42" s="147"/>
      <c r="C42" s="63">
        <v>74846</v>
      </c>
    </row>
    <row r="43" spans="1:3" s="101" customFormat="1" ht="17.25" customHeight="1" x14ac:dyDescent="0.15">
      <c r="A43" s="194" t="s">
        <v>42</v>
      </c>
      <c r="B43" s="147"/>
      <c r="C43" s="63">
        <v>25623</v>
      </c>
    </row>
    <row r="44" spans="1:3" s="101" customFormat="1" ht="17.25" customHeight="1" x14ac:dyDescent="0.15">
      <c r="A44" s="192" t="s">
        <v>43</v>
      </c>
      <c r="B44" s="147"/>
      <c r="C44" s="63">
        <v>82743</v>
      </c>
    </row>
    <row r="45" spans="1:3" s="102" customFormat="1" ht="17.25" customHeight="1" x14ac:dyDescent="0.15">
      <c r="A45" s="134" t="s">
        <v>44</v>
      </c>
      <c r="B45" s="147"/>
      <c r="C45" s="87">
        <f>C46+C47+C48</f>
        <v>44500</v>
      </c>
    </row>
    <row r="46" spans="1:3" s="102" customFormat="1" ht="17.25" customHeight="1" x14ac:dyDescent="0.15">
      <c r="A46" s="111" t="s">
        <v>1184</v>
      </c>
      <c r="B46" s="147"/>
      <c r="C46" s="63">
        <v>30000</v>
      </c>
    </row>
    <row r="47" spans="1:3" s="102" customFormat="1" ht="17.25" customHeight="1" x14ac:dyDescent="0.15">
      <c r="A47" s="111" t="s">
        <v>1185</v>
      </c>
      <c r="B47" s="147"/>
      <c r="C47" s="63">
        <v>500</v>
      </c>
    </row>
    <row r="48" spans="1:3" s="102" customFormat="1" ht="17.25" customHeight="1" x14ac:dyDescent="0.15">
      <c r="A48" s="111" t="s">
        <v>1186</v>
      </c>
      <c r="B48" s="147"/>
      <c r="C48" s="63">
        <v>14000</v>
      </c>
    </row>
    <row r="49" spans="1:3" s="102" customFormat="1" ht="17.25" customHeight="1" x14ac:dyDescent="0.15">
      <c r="A49" s="134" t="s">
        <v>45</v>
      </c>
      <c r="B49" s="147"/>
      <c r="C49" s="87"/>
    </row>
    <row r="50" spans="1:3" s="102" customFormat="1" ht="17.25" customHeight="1" x14ac:dyDescent="0.15">
      <c r="A50" s="132" t="s">
        <v>1128</v>
      </c>
      <c r="B50" s="147"/>
      <c r="C50" s="87">
        <v>30804</v>
      </c>
    </row>
    <row r="51" spans="1:3" s="102" customFormat="1" ht="17.25" customHeight="1" x14ac:dyDescent="0.15">
      <c r="A51" s="136" t="s">
        <v>46</v>
      </c>
      <c r="B51" s="205"/>
      <c r="C51" s="205">
        <f>C45+C33+C28+C49+C50</f>
        <v>561162</v>
      </c>
    </row>
    <row r="52" spans="1:3" s="101" customFormat="1" ht="17.25" customHeight="1" x14ac:dyDescent="0.15">
      <c r="A52" s="136"/>
      <c r="B52" s="132"/>
      <c r="C52" s="206"/>
    </row>
    <row r="53" spans="1:3" s="101" customFormat="1" ht="17.25" customHeight="1" x14ac:dyDescent="0.15">
      <c r="A53" s="134" t="s">
        <v>47</v>
      </c>
      <c r="B53" s="147"/>
      <c r="C53" s="205">
        <v>25337</v>
      </c>
    </row>
    <row r="54" spans="1:3" s="101" customFormat="1" ht="17.25" customHeight="1" x14ac:dyDescent="0.15">
      <c r="A54" s="192"/>
      <c r="B54" s="147"/>
      <c r="C54" s="202"/>
    </row>
    <row r="55" spans="1:3" s="101" customFormat="1" ht="17.25" customHeight="1" x14ac:dyDescent="0.15">
      <c r="A55" s="136" t="s">
        <v>48</v>
      </c>
      <c r="B55" s="205"/>
      <c r="C55" s="95">
        <f>C53+C51</f>
        <v>586499</v>
      </c>
    </row>
    <row r="56" spans="1:3" ht="17.25" customHeight="1" x14ac:dyDescent="0.15">
      <c r="A56" s="419"/>
      <c r="B56" s="419"/>
      <c r="C56" s="419"/>
    </row>
  </sheetData>
  <mergeCells count="2">
    <mergeCell ref="A1:C1"/>
    <mergeCell ref="A56:C56"/>
  </mergeCells>
  <phoneticPr fontId="0" type="noConversion"/>
  <pageMargins left="0.6999125161508876" right="0.6999125161508876" top="0.7499062639521802" bottom="0.7499062639521802" header="0.2999625102741512" footer="0.2999625102741512"/>
  <pageSetup paperSize="9"/>
  <extLst>
    <ext uri="{2D9387EB-5337-4D45-933B-B4D357D02E09}">
      <gutter val="0.0" pos="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306"/>
  <sheetViews>
    <sheetView zoomScaleNormal="100" topLeftCell="A268" workbookViewId="0">
      <selection activeCell="E244" activeCellId="0" sqref="E1:M1048576"/>
    </sheetView>
  </sheetViews>
  <sheetFormatPr defaultRowHeight="18.0" customHeight="1" defaultColWidth="9.000137329101562" x14ac:dyDescent="0.15"/>
  <cols>
    <col min="1" max="1" width="9.75" customWidth="1" style="83"/>
    <col min="2" max="2" width="44.5" customWidth="1" style="83"/>
    <col min="3" max="3" width="16.875" customWidth="1" style="184"/>
    <col min="4" max="4" width="16.625" customWidth="1" style="103"/>
    <col min="5" max="5" width="10.5" customWidth="1" style="83"/>
    <col min="6" max="6" width="9.375" customWidth="1" style="83"/>
    <col min="7" max="7" width="9.0" style="83"/>
    <col min="8" max="8" width="9.375" customWidth="1" style="83"/>
    <col min="9" max="243" width="9.0" style="83"/>
    <col min="244" max="244" width="9.75" customWidth="1" style="83"/>
    <col min="245" max="245" width="44.5" customWidth="1" style="83"/>
    <col min="246" max="246" width="16.875" customWidth="1" style="83"/>
    <col min="247" max="247" width="15.375" customWidth="1" style="83"/>
    <col min="248" max="251" width="0.0" customWidth="1" style="83" hidden="1"/>
    <col min="252" max="499" width="9.0" style="83"/>
    <col min="500" max="500" width="9.75" customWidth="1" style="83"/>
    <col min="501" max="501" width="44.5" customWidth="1" style="83"/>
    <col min="502" max="502" width="16.875" customWidth="1" style="83"/>
    <col min="503" max="503" width="15.375" customWidth="1" style="83"/>
    <col min="504" max="507" width="0.0" customWidth="1" style="83" hidden="1"/>
    <col min="508" max="755" width="9.0" style="83"/>
    <col min="756" max="756" width="9.75" customWidth="1" style="83"/>
    <col min="757" max="757" width="44.5" customWidth="1" style="83"/>
    <col min="758" max="758" width="16.875" customWidth="1" style="83"/>
    <col min="759" max="759" width="15.375" customWidth="1" style="83"/>
    <col min="760" max="763" width="0.0" customWidth="1" style="83" hidden="1"/>
    <col min="764" max="1011" width="9.0" style="83"/>
    <col min="1012" max="1012" width="9.75" customWidth="1" style="83"/>
    <col min="1013" max="1013" width="44.5" customWidth="1" style="83"/>
    <col min="1014" max="1014" width="16.875" customWidth="1" style="83"/>
    <col min="1015" max="1015" width="15.375" customWidth="1" style="83"/>
    <col min="1016" max="1019" width="0.0" customWidth="1" style="83" hidden="1"/>
    <col min="1020" max="1267" width="9.0" style="83"/>
    <col min="1268" max="1268" width="9.75" customWidth="1" style="83"/>
    <col min="1269" max="1269" width="44.5" customWidth="1" style="83"/>
    <col min="1270" max="1270" width="16.875" customWidth="1" style="83"/>
    <col min="1271" max="1271" width="15.375" customWidth="1" style="83"/>
    <col min="1272" max="1275" width="0.0" customWidth="1" style="83" hidden="1"/>
    <col min="1276" max="1523" width="9.0" style="83"/>
    <col min="1524" max="1524" width="9.75" customWidth="1" style="83"/>
    <col min="1525" max="1525" width="44.5" customWidth="1" style="83"/>
    <col min="1526" max="1526" width="16.875" customWidth="1" style="83"/>
    <col min="1527" max="1527" width="15.375" customWidth="1" style="83"/>
    <col min="1528" max="1531" width="0.0" customWidth="1" style="83" hidden="1"/>
    <col min="1532" max="1779" width="9.0" style="83"/>
    <col min="1780" max="1780" width="9.75" customWidth="1" style="83"/>
    <col min="1781" max="1781" width="44.5" customWidth="1" style="83"/>
    <col min="1782" max="1782" width="16.875" customWidth="1" style="83"/>
    <col min="1783" max="1783" width="15.375" customWidth="1" style="83"/>
    <col min="1784" max="1787" width="0.0" customWidth="1" style="83" hidden="1"/>
    <col min="1788" max="2035" width="9.0" style="83"/>
    <col min="2036" max="2036" width="9.75" customWidth="1" style="83"/>
    <col min="2037" max="2037" width="44.5" customWidth="1" style="83"/>
    <col min="2038" max="2038" width="16.875" customWidth="1" style="83"/>
    <col min="2039" max="2039" width="15.375" customWidth="1" style="83"/>
    <col min="2040" max="2043" width="0.0" customWidth="1" style="83" hidden="1"/>
    <col min="2044" max="2291" width="9.0" style="83"/>
    <col min="2292" max="2292" width="9.75" customWidth="1" style="83"/>
    <col min="2293" max="2293" width="44.5" customWidth="1" style="83"/>
    <col min="2294" max="2294" width="16.875" customWidth="1" style="83"/>
    <col min="2295" max="2295" width="15.375" customWidth="1" style="83"/>
    <col min="2296" max="2299" width="0.0" customWidth="1" style="83" hidden="1"/>
    <col min="2300" max="2547" width="9.0" style="83"/>
    <col min="2548" max="2548" width="9.75" customWidth="1" style="83"/>
    <col min="2549" max="2549" width="44.5" customWidth="1" style="83"/>
    <col min="2550" max="2550" width="16.875" customWidth="1" style="83"/>
    <col min="2551" max="2551" width="15.375" customWidth="1" style="83"/>
    <col min="2552" max="2555" width="0.0" customWidth="1" style="83" hidden="1"/>
    <col min="2556" max="2803" width="9.0" style="83"/>
    <col min="2804" max="2804" width="9.75" customWidth="1" style="83"/>
    <col min="2805" max="2805" width="44.5" customWidth="1" style="83"/>
    <col min="2806" max="2806" width="16.875" customWidth="1" style="83"/>
    <col min="2807" max="2807" width="15.375" customWidth="1" style="83"/>
    <col min="2808" max="2811" width="0.0" customWidth="1" style="83" hidden="1"/>
    <col min="2812" max="3059" width="9.0" style="83"/>
    <col min="3060" max="3060" width="9.75" customWidth="1" style="83"/>
    <col min="3061" max="3061" width="44.5" customWidth="1" style="83"/>
    <col min="3062" max="3062" width="16.875" customWidth="1" style="83"/>
    <col min="3063" max="3063" width="15.375" customWidth="1" style="83"/>
    <col min="3064" max="3067" width="0.0" customWidth="1" style="83" hidden="1"/>
    <col min="3068" max="3315" width="9.0" style="83"/>
    <col min="3316" max="3316" width="9.75" customWidth="1" style="83"/>
    <col min="3317" max="3317" width="44.5" customWidth="1" style="83"/>
    <col min="3318" max="3318" width="16.875" customWidth="1" style="83"/>
    <col min="3319" max="3319" width="15.375" customWidth="1" style="83"/>
    <col min="3320" max="3323" width="0.0" customWidth="1" style="83" hidden="1"/>
    <col min="3324" max="3571" width="9.0" style="83"/>
    <col min="3572" max="3572" width="9.75" customWidth="1" style="83"/>
    <col min="3573" max="3573" width="44.5" customWidth="1" style="83"/>
    <col min="3574" max="3574" width="16.875" customWidth="1" style="83"/>
    <col min="3575" max="3575" width="15.375" customWidth="1" style="83"/>
    <col min="3576" max="3579" width="0.0" customWidth="1" style="83" hidden="1"/>
    <col min="3580" max="3827" width="9.0" style="83"/>
    <col min="3828" max="3828" width="9.75" customWidth="1" style="83"/>
    <col min="3829" max="3829" width="44.5" customWidth="1" style="83"/>
    <col min="3830" max="3830" width="16.875" customWidth="1" style="83"/>
    <col min="3831" max="3831" width="15.375" customWidth="1" style="83"/>
    <col min="3832" max="3835" width="0.0" customWidth="1" style="83" hidden="1"/>
    <col min="3836" max="4083" width="9.0" style="83"/>
    <col min="4084" max="4084" width="9.75" customWidth="1" style="83"/>
    <col min="4085" max="4085" width="44.5" customWidth="1" style="83"/>
    <col min="4086" max="4086" width="16.875" customWidth="1" style="83"/>
    <col min="4087" max="4087" width="15.375" customWidth="1" style="83"/>
    <col min="4088" max="4091" width="0.0" customWidth="1" style="83" hidden="1"/>
    <col min="4092" max="4339" width="9.0" style="83"/>
    <col min="4340" max="4340" width="9.75" customWidth="1" style="83"/>
    <col min="4341" max="4341" width="44.5" customWidth="1" style="83"/>
    <col min="4342" max="4342" width="16.875" customWidth="1" style="83"/>
    <col min="4343" max="4343" width="15.375" customWidth="1" style="83"/>
    <col min="4344" max="4347" width="0.0" customWidth="1" style="83" hidden="1"/>
    <col min="4348" max="4595" width="9.0" style="83"/>
    <col min="4596" max="4596" width="9.75" customWidth="1" style="83"/>
    <col min="4597" max="4597" width="44.5" customWidth="1" style="83"/>
    <col min="4598" max="4598" width="16.875" customWidth="1" style="83"/>
    <col min="4599" max="4599" width="15.375" customWidth="1" style="83"/>
    <col min="4600" max="4603" width="0.0" customWidth="1" style="83" hidden="1"/>
    <col min="4604" max="4851" width="9.0" style="83"/>
    <col min="4852" max="4852" width="9.75" customWidth="1" style="83"/>
    <col min="4853" max="4853" width="44.5" customWidth="1" style="83"/>
    <col min="4854" max="4854" width="16.875" customWidth="1" style="83"/>
    <col min="4855" max="4855" width="15.375" customWidth="1" style="83"/>
    <col min="4856" max="4859" width="0.0" customWidth="1" style="83" hidden="1"/>
    <col min="4860" max="5107" width="9.0" style="83"/>
    <col min="5108" max="5108" width="9.75" customWidth="1" style="83"/>
    <col min="5109" max="5109" width="44.5" customWidth="1" style="83"/>
    <col min="5110" max="5110" width="16.875" customWidth="1" style="83"/>
    <col min="5111" max="5111" width="15.375" customWidth="1" style="83"/>
    <col min="5112" max="5115" width="0.0" customWidth="1" style="83" hidden="1"/>
    <col min="5116" max="5363" width="9.0" style="83"/>
    <col min="5364" max="5364" width="9.75" customWidth="1" style="83"/>
    <col min="5365" max="5365" width="44.5" customWidth="1" style="83"/>
    <col min="5366" max="5366" width="16.875" customWidth="1" style="83"/>
    <col min="5367" max="5367" width="15.375" customWidth="1" style="83"/>
    <col min="5368" max="5371" width="0.0" customWidth="1" style="83" hidden="1"/>
    <col min="5372" max="5619" width="9.0" style="83"/>
    <col min="5620" max="5620" width="9.75" customWidth="1" style="83"/>
    <col min="5621" max="5621" width="44.5" customWidth="1" style="83"/>
    <col min="5622" max="5622" width="16.875" customWidth="1" style="83"/>
    <col min="5623" max="5623" width="15.375" customWidth="1" style="83"/>
    <col min="5624" max="5627" width="0.0" customWidth="1" style="83" hidden="1"/>
    <col min="5628" max="5875" width="9.0" style="83"/>
    <col min="5876" max="5876" width="9.75" customWidth="1" style="83"/>
    <col min="5877" max="5877" width="44.5" customWidth="1" style="83"/>
    <col min="5878" max="5878" width="16.875" customWidth="1" style="83"/>
    <col min="5879" max="5879" width="15.375" customWidth="1" style="83"/>
    <col min="5880" max="5883" width="0.0" customWidth="1" style="83" hidden="1"/>
    <col min="5884" max="6131" width="9.0" style="83"/>
    <col min="6132" max="6132" width="9.75" customWidth="1" style="83"/>
    <col min="6133" max="6133" width="44.5" customWidth="1" style="83"/>
    <col min="6134" max="6134" width="16.875" customWidth="1" style="83"/>
    <col min="6135" max="6135" width="15.375" customWidth="1" style="83"/>
    <col min="6136" max="6139" width="0.0" customWidth="1" style="83" hidden="1"/>
    <col min="6140" max="6387" width="9.0" style="83"/>
    <col min="6388" max="6388" width="9.75" customWidth="1" style="83"/>
    <col min="6389" max="6389" width="44.5" customWidth="1" style="83"/>
    <col min="6390" max="6390" width="16.875" customWidth="1" style="83"/>
    <col min="6391" max="6391" width="15.375" customWidth="1" style="83"/>
    <col min="6392" max="6395" width="0.0" customWidth="1" style="83" hidden="1"/>
    <col min="6396" max="6643" width="9.0" style="83"/>
    <col min="6644" max="6644" width="9.75" customWidth="1" style="83"/>
    <col min="6645" max="6645" width="44.5" customWidth="1" style="83"/>
    <col min="6646" max="6646" width="16.875" customWidth="1" style="83"/>
    <col min="6647" max="6647" width="15.375" customWidth="1" style="83"/>
    <col min="6648" max="6651" width="0.0" customWidth="1" style="83" hidden="1"/>
    <col min="6652" max="6899" width="9.0" style="83"/>
    <col min="6900" max="6900" width="9.75" customWidth="1" style="83"/>
    <col min="6901" max="6901" width="44.5" customWidth="1" style="83"/>
    <col min="6902" max="6902" width="16.875" customWidth="1" style="83"/>
    <col min="6903" max="6903" width="15.375" customWidth="1" style="83"/>
    <col min="6904" max="6907" width="0.0" customWidth="1" style="83" hidden="1"/>
    <col min="6908" max="7155" width="9.0" style="83"/>
    <col min="7156" max="7156" width="9.75" customWidth="1" style="83"/>
    <col min="7157" max="7157" width="44.5" customWidth="1" style="83"/>
    <col min="7158" max="7158" width="16.875" customWidth="1" style="83"/>
    <col min="7159" max="7159" width="15.375" customWidth="1" style="83"/>
    <col min="7160" max="7163" width="0.0" customWidth="1" style="83" hidden="1"/>
    <col min="7164" max="7411" width="9.0" style="83"/>
    <col min="7412" max="7412" width="9.75" customWidth="1" style="83"/>
    <col min="7413" max="7413" width="44.5" customWidth="1" style="83"/>
    <col min="7414" max="7414" width="16.875" customWidth="1" style="83"/>
    <col min="7415" max="7415" width="15.375" customWidth="1" style="83"/>
    <col min="7416" max="7419" width="0.0" customWidth="1" style="83" hidden="1"/>
    <col min="7420" max="7667" width="9.0" style="83"/>
    <col min="7668" max="7668" width="9.75" customWidth="1" style="83"/>
    <col min="7669" max="7669" width="44.5" customWidth="1" style="83"/>
    <col min="7670" max="7670" width="16.875" customWidth="1" style="83"/>
    <col min="7671" max="7671" width="15.375" customWidth="1" style="83"/>
    <col min="7672" max="7675" width="0.0" customWidth="1" style="83" hidden="1"/>
    <col min="7676" max="7923" width="9.0" style="83"/>
    <col min="7924" max="7924" width="9.75" customWidth="1" style="83"/>
    <col min="7925" max="7925" width="44.5" customWidth="1" style="83"/>
    <col min="7926" max="7926" width="16.875" customWidth="1" style="83"/>
    <col min="7927" max="7927" width="15.375" customWidth="1" style="83"/>
    <col min="7928" max="7931" width="0.0" customWidth="1" style="83" hidden="1"/>
    <col min="7932" max="8179" width="9.0" style="83"/>
    <col min="8180" max="8180" width="9.75" customWidth="1" style="83"/>
    <col min="8181" max="8181" width="44.5" customWidth="1" style="83"/>
    <col min="8182" max="8182" width="16.875" customWidth="1" style="83"/>
    <col min="8183" max="8183" width="15.375" customWidth="1" style="83"/>
    <col min="8184" max="8187" width="0.0" customWidth="1" style="83" hidden="1"/>
    <col min="8188" max="8435" width="9.0" style="83"/>
    <col min="8436" max="8436" width="9.75" customWidth="1" style="83"/>
    <col min="8437" max="8437" width="44.5" customWidth="1" style="83"/>
    <col min="8438" max="8438" width="16.875" customWidth="1" style="83"/>
    <col min="8439" max="8439" width="15.375" customWidth="1" style="83"/>
    <col min="8440" max="8443" width="0.0" customWidth="1" style="83" hidden="1"/>
    <col min="8444" max="8691" width="9.0" style="83"/>
    <col min="8692" max="8692" width="9.75" customWidth="1" style="83"/>
    <col min="8693" max="8693" width="44.5" customWidth="1" style="83"/>
    <col min="8694" max="8694" width="16.875" customWidth="1" style="83"/>
    <col min="8695" max="8695" width="15.375" customWidth="1" style="83"/>
    <col min="8696" max="8699" width="0.0" customWidth="1" style="83" hidden="1"/>
    <col min="8700" max="8947" width="9.0" style="83"/>
    <col min="8948" max="8948" width="9.75" customWidth="1" style="83"/>
    <col min="8949" max="8949" width="44.5" customWidth="1" style="83"/>
    <col min="8950" max="8950" width="16.875" customWidth="1" style="83"/>
    <col min="8951" max="8951" width="15.375" customWidth="1" style="83"/>
    <col min="8952" max="8955" width="0.0" customWidth="1" style="83" hidden="1"/>
    <col min="8956" max="9203" width="9.0" style="83"/>
    <col min="9204" max="9204" width="9.75" customWidth="1" style="83"/>
    <col min="9205" max="9205" width="44.5" customWidth="1" style="83"/>
    <col min="9206" max="9206" width="16.875" customWidth="1" style="83"/>
    <col min="9207" max="9207" width="15.375" customWidth="1" style="83"/>
    <col min="9208" max="9211" width="0.0" customWidth="1" style="83" hidden="1"/>
    <col min="9212" max="9459" width="9.0" style="83"/>
    <col min="9460" max="9460" width="9.75" customWidth="1" style="83"/>
    <col min="9461" max="9461" width="44.5" customWidth="1" style="83"/>
    <col min="9462" max="9462" width="16.875" customWidth="1" style="83"/>
    <col min="9463" max="9463" width="15.375" customWidth="1" style="83"/>
    <col min="9464" max="9467" width="0.0" customWidth="1" style="83" hidden="1"/>
    <col min="9468" max="9715" width="9.0" style="83"/>
    <col min="9716" max="9716" width="9.75" customWidth="1" style="83"/>
    <col min="9717" max="9717" width="44.5" customWidth="1" style="83"/>
    <col min="9718" max="9718" width="16.875" customWidth="1" style="83"/>
    <col min="9719" max="9719" width="15.375" customWidth="1" style="83"/>
    <col min="9720" max="9723" width="0.0" customWidth="1" style="83" hidden="1"/>
    <col min="9724" max="9971" width="9.0" style="83"/>
    <col min="9972" max="9972" width="9.75" customWidth="1" style="83"/>
    <col min="9973" max="9973" width="44.5" customWidth="1" style="83"/>
    <col min="9974" max="9974" width="16.875" customWidth="1" style="83"/>
    <col min="9975" max="9975" width="15.375" customWidth="1" style="83"/>
    <col min="9976" max="9979" width="0.0" customWidth="1" style="83" hidden="1"/>
    <col min="9980" max="10227" width="9.0" style="83"/>
    <col min="10228" max="10228" width="9.75" customWidth="1" style="83"/>
    <col min="10229" max="10229" width="44.5" customWidth="1" style="83"/>
    <col min="10230" max="10230" width="16.875" customWidth="1" style="83"/>
    <col min="10231" max="10231" width="15.375" customWidth="1" style="83"/>
    <col min="10232" max="10235" width="0.0" customWidth="1" style="83" hidden="1"/>
    <col min="10236" max="10483" width="9.0" style="83"/>
    <col min="10484" max="10484" width="9.75" customWidth="1" style="83"/>
    <col min="10485" max="10485" width="44.5" customWidth="1" style="83"/>
    <col min="10486" max="10486" width="16.875" customWidth="1" style="83"/>
    <col min="10487" max="10487" width="15.375" customWidth="1" style="83"/>
    <col min="10488" max="10491" width="0.0" customWidth="1" style="83" hidden="1"/>
    <col min="10492" max="10739" width="9.0" style="83"/>
    <col min="10740" max="10740" width="9.75" customWidth="1" style="83"/>
    <col min="10741" max="10741" width="44.5" customWidth="1" style="83"/>
    <col min="10742" max="10742" width="16.875" customWidth="1" style="83"/>
    <col min="10743" max="10743" width="15.375" customWidth="1" style="83"/>
    <col min="10744" max="10747" width="0.0" customWidth="1" style="83" hidden="1"/>
    <col min="10748" max="10995" width="9.0" style="83"/>
    <col min="10996" max="10996" width="9.75" customWidth="1" style="83"/>
    <col min="10997" max="10997" width="44.5" customWidth="1" style="83"/>
    <col min="10998" max="10998" width="16.875" customWidth="1" style="83"/>
    <col min="10999" max="10999" width="15.375" customWidth="1" style="83"/>
    <col min="11000" max="11003" width="0.0" customWidth="1" style="83" hidden="1"/>
    <col min="11004" max="11251" width="9.0" style="83"/>
    <col min="11252" max="11252" width="9.75" customWidth="1" style="83"/>
    <col min="11253" max="11253" width="44.5" customWidth="1" style="83"/>
    <col min="11254" max="11254" width="16.875" customWidth="1" style="83"/>
    <col min="11255" max="11255" width="15.375" customWidth="1" style="83"/>
    <col min="11256" max="11259" width="0.0" customWidth="1" style="83" hidden="1"/>
    <col min="11260" max="11507" width="9.0" style="83"/>
    <col min="11508" max="11508" width="9.75" customWidth="1" style="83"/>
    <col min="11509" max="11509" width="44.5" customWidth="1" style="83"/>
    <col min="11510" max="11510" width="16.875" customWidth="1" style="83"/>
    <col min="11511" max="11511" width="15.375" customWidth="1" style="83"/>
    <col min="11512" max="11515" width="0.0" customWidth="1" style="83" hidden="1"/>
    <col min="11516" max="11763" width="9.0" style="83"/>
    <col min="11764" max="11764" width="9.75" customWidth="1" style="83"/>
    <col min="11765" max="11765" width="44.5" customWidth="1" style="83"/>
    <col min="11766" max="11766" width="16.875" customWidth="1" style="83"/>
    <col min="11767" max="11767" width="15.375" customWidth="1" style="83"/>
    <col min="11768" max="11771" width="0.0" customWidth="1" style="83" hidden="1"/>
    <col min="11772" max="12019" width="9.0" style="83"/>
    <col min="12020" max="12020" width="9.75" customWidth="1" style="83"/>
    <col min="12021" max="12021" width="44.5" customWidth="1" style="83"/>
    <col min="12022" max="12022" width="16.875" customWidth="1" style="83"/>
    <col min="12023" max="12023" width="15.375" customWidth="1" style="83"/>
    <col min="12024" max="12027" width="0.0" customWidth="1" style="83" hidden="1"/>
    <col min="12028" max="12275" width="9.0" style="83"/>
    <col min="12276" max="12276" width="9.75" customWidth="1" style="83"/>
    <col min="12277" max="12277" width="44.5" customWidth="1" style="83"/>
    <col min="12278" max="12278" width="16.875" customWidth="1" style="83"/>
    <col min="12279" max="12279" width="15.375" customWidth="1" style="83"/>
    <col min="12280" max="12283" width="0.0" customWidth="1" style="83" hidden="1"/>
    <col min="12284" max="12531" width="9.0" style="83"/>
    <col min="12532" max="12532" width="9.75" customWidth="1" style="83"/>
    <col min="12533" max="12533" width="44.5" customWidth="1" style="83"/>
    <col min="12534" max="12534" width="16.875" customWidth="1" style="83"/>
    <col min="12535" max="12535" width="15.375" customWidth="1" style="83"/>
    <col min="12536" max="12539" width="0.0" customWidth="1" style="83" hidden="1"/>
    <col min="12540" max="12787" width="9.0" style="83"/>
    <col min="12788" max="12788" width="9.75" customWidth="1" style="83"/>
    <col min="12789" max="12789" width="44.5" customWidth="1" style="83"/>
    <col min="12790" max="12790" width="16.875" customWidth="1" style="83"/>
    <col min="12791" max="12791" width="15.375" customWidth="1" style="83"/>
    <col min="12792" max="12795" width="0.0" customWidth="1" style="83" hidden="1"/>
    <col min="12796" max="13043" width="9.0" style="83"/>
    <col min="13044" max="13044" width="9.75" customWidth="1" style="83"/>
    <col min="13045" max="13045" width="44.5" customWidth="1" style="83"/>
    <col min="13046" max="13046" width="16.875" customWidth="1" style="83"/>
    <col min="13047" max="13047" width="15.375" customWidth="1" style="83"/>
    <col min="13048" max="13051" width="0.0" customWidth="1" style="83" hidden="1"/>
    <col min="13052" max="13299" width="9.0" style="83"/>
    <col min="13300" max="13300" width="9.75" customWidth="1" style="83"/>
    <col min="13301" max="13301" width="44.5" customWidth="1" style="83"/>
    <col min="13302" max="13302" width="16.875" customWidth="1" style="83"/>
    <col min="13303" max="13303" width="15.375" customWidth="1" style="83"/>
    <col min="13304" max="13307" width="0.0" customWidth="1" style="83" hidden="1"/>
    <col min="13308" max="13555" width="9.0" style="83"/>
    <col min="13556" max="13556" width="9.75" customWidth="1" style="83"/>
    <col min="13557" max="13557" width="44.5" customWidth="1" style="83"/>
    <col min="13558" max="13558" width="16.875" customWidth="1" style="83"/>
    <col min="13559" max="13559" width="15.375" customWidth="1" style="83"/>
    <col min="13560" max="13563" width="0.0" customWidth="1" style="83" hidden="1"/>
    <col min="13564" max="13811" width="9.0" style="83"/>
    <col min="13812" max="13812" width="9.75" customWidth="1" style="83"/>
    <col min="13813" max="13813" width="44.5" customWidth="1" style="83"/>
    <col min="13814" max="13814" width="16.875" customWidth="1" style="83"/>
    <col min="13815" max="13815" width="15.375" customWidth="1" style="83"/>
    <col min="13816" max="13819" width="0.0" customWidth="1" style="83" hidden="1"/>
    <col min="13820" max="14067" width="9.0" style="83"/>
    <col min="14068" max="14068" width="9.75" customWidth="1" style="83"/>
    <col min="14069" max="14069" width="44.5" customWidth="1" style="83"/>
    <col min="14070" max="14070" width="16.875" customWidth="1" style="83"/>
    <col min="14071" max="14071" width="15.375" customWidth="1" style="83"/>
    <col min="14072" max="14075" width="0.0" customWidth="1" style="83" hidden="1"/>
    <col min="14076" max="14323" width="9.0" style="83"/>
    <col min="14324" max="14324" width="9.75" customWidth="1" style="83"/>
    <col min="14325" max="14325" width="44.5" customWidth="1" style="83"/>
    <col min="14326" max="14326" width="16.875" customWidth="1" style="83"/>
    <col min="14327" max="14327" width="15.375" customWidth="1" style="83"/>
    <col min="14328" max="14331" width="0.0" customWidth="1" style="83" hidden="1"/>
    <col min="14332" max="14579" width="9.0" style="83"/>
    <col min="14580" max="14580" width="9.75" customWidth="1" style="83"/>
    <col min="14581" max="14581" width="44.5" customWidth="1" style="83"/>
    <col min="14582" max="14582" width="16.875" customWidth="1" style="83"/>
    <col min="14583" max="14583" width="15.375" customWidth="1" style="83"/>
    <col min="14584" max="14587" width="0.0" customWidth="1" style="83" hidden="1"/>
    <col min="14588" max="14835" width="9.0" style="83"/>
    <col min="14836" max="14836" width="9.75" customWidth="1" style="83"/>
    <col min="14837" max="14837" width="44.5" customWidth="1" style="83"/>
    <col min="14838" max="14838" width="16.875" customWidth="1" style="83"/>
    <col min="14839" max="14839" width="15.375" customWidth="1" style="83"/>
    <col min="14840" max="14843" width="0.0" customWidth="1" style="83" hidden="1"/>
    <col min="14844" max="15091" width="9.0" style="83"/>
    <col min="15092" max="15092" width="9.75" customWidth="1" style="83"/>
    <col min="15093" max="15093" width="44.5" customWidth="1" style="83"/>
    <col min="15094" max="15094" width="16.875" customWidth="1" style="83"/>
    <col min="15095" max="15095" width="15.375" customWidth="1" style="83"/>
    <col min="15096" max="15099" width="0.0" customWidth="1" style="83" hidden="1"/>
    <col min="15100" max="15347" width="9.0" style="83"/>
    <col min="15348" max="15348" width="9.75" customWidth="1" style="83"/>
    <col min="15349" max="15349" width="44.5" customWidth="1" style="83"/>
    <col min="15350" max="15350" width="16.875" customWidth="1" style="83"/>
    <col min="15351" max="15351" width="15.375" customWidth="1" style="83"/>
    <col min="15352" max="15355" width="0.0" customWidth="1" style="83" hidden="1"/>
    <col min="15356" max="15603" width="9.0" style="83"/>
    <col min="15604" max="15604" width="9.75" customWidth="1" style="83"/>
    <col min="15605" max="15605" width="44.5" customWidth="1" style="83"/>
    <col min="15606" max="15606" width="16.875" customWidth="1" style="83"/>
    <col min="15607" max="15607" width="15.375" customWidth="1" style="83"/>
    <col min="15608" max="15611" width="0.0" customWidth="1" style="83" hidden="1"/>
    <col min="15612" max="15859" width="9.0" style="83"/>
    <col min="15860" max="15860" width="9.75" customWidth="1" style="83"/>
    <col min="15861" max="15861" width="44.5" customWidth="1" style="83"/>
    <col min="15862" max="15862" width="16.875" customWidth="1" style="83"/>
    <col min="15863" max="15863" width="15.375" customWidth="1" style="83"/>
    <col min="15864" max="15867" width="0.0" customWidth="1" style="83" hidden="1"/>
    <col min="15868" max="16115" width="9.0" style="83"/>
    <col min="16116" max="16116" width="9.75" customWidth="1" style="83"/>
    <col min="16117" max="16117" width="44.5" customWidth="1" style="83"/>
    <col min="16118" max="16118" width="16.875" customWidth="1" style="83"/>
    <col min="16119" max="16119" width="15.375" customWidth="1" style="83"/>
    <col min="16120" max="16123" width="0.0" customWidth="1" style="83" hidden="1"/>
    <col min="16124" max="16384" width="9.0" style="83"/>
  </cols>
  <sheetData>
    <row r="1" spans="1:4" ht="18.0" customHeight="1" x14ac:dyDescent="0.15">
      <c r="A1" s="420" t="s">
        <v>1187</v>
      </c>
      <c r="B1" s="420"/>
      <c r="C1" s="420"/>
      <c r="D1" s="420"/>
    </row>
    <row r="2" spans="1:4" ht="18.0" customHeight="1" x14ac:dyDescent="0.15">
      <c r="B2" s="176"/>
      <c r="D2" s="185" t="s">
        <v>50</v>
      </c>
    </row>
    <row r="3" spans="1:4" s="80" customFormat="1" ht="18.0" customHeight="1" x14ac:dyDescent="0.15">
      <c r="A3" s="422" t="s">
        <v>51</v>
      </c>
      <c r="B3" s="422" t="s">
        <v>52</v>
      </c>
      <c r="C3" s="429" t="s">
        <v>53</v>
      </c>
      <c r="D3" s="186"/>
    </row>
    <row r="4" spans="1:4" s="80" customFormat="1" ht="26.25" customHeight="1" x14ac:dyDescent="0.15">
      <c r="A4" s="421"/>
      <c r="B4" s="421"/>
      <c r="C4" s="428"/>
      <c r="D4" s="106" t="s">
        <v>54</v>
      </c>
    </row>
    <row r="5" spans="1:4" s="101" customFormat="1" ht="18.0" customHeight="1" x14ac:dyDescent="0.15">
      <c r="A5" s="187">
        <v>201</v>
      </c>
      <c r="B5" s="109" t="s">
        <v>55</v>
      </c>
      <c r="C5" s="110">
        <f>C6+C18+C27+C38+C50+C61+C72+C84+C93+C106+C116+C125+C136+C149+C156+C164+C170+C177+C184+C191+C198+C205+C213+C219+C225+C232+C247</f>
        <v>50547</v>
      </c>
      <c r="D5" s="110">
        <f>D6+D18+D27+D38+D50+D61+D72+D84+D93+D106+D116+D125+D136+D149+D156+D164+D170+D177+D184+D191+D198+D205+D213+D219+D225+D232+D247</f>
        <v>35</v>
      </c>
    </row>
    <row r="6" spans="1:4" s="101" customFormat="1" ht="18.0" customHeight="1" x14ac:dyDescent="0.15">
      <c r="A6" s="187">
        <v>20101</v>
      </c>
      <c r="B6" s="109" t="s">
        <v>56</v>
      </c>
      <c r="C6" s="110">
        <f>SUM(C7:C17)</f>
        <v>1716</v>
      </c>
      <c r="D6" s="110">
        <f>SUM(D7:D17)</f>
        <v>0</v>
      </c>
    </row>
    <row r="7" spans="1:4" s="101" customFormat="1" ht="18.0" customHeight="1" x14ac:dyDescent="0.15">
      <c r="A7" s="187">
        <v>2010101</v>
      </c>
      <c r="B7" s="111" t="s">
        <v>57</v>
      </c>
      <c r="C7" s="110">
        <v>1218</v>
      </c>
      <c r="D7" s="110"/>
    </row>
    <row r="8" spans="1:4" s="101" customFormat="1" ht="18.0" customHeight="1" x14ac:dyDescent="0.15">
      <c r="A8" s="187">
        <v>2010102</v>
      </c>
      <c r="B8" s="111" t="s">
        <v>58</v>
      </c>
      <c r="C8" s="110">
        <v>196</v>
      </c>
      <c r="D8" s="110"/>
    </row>
    <row r="9" spans="1:4" s="101" customFormat="1" ht="18.0" customHeight="1" x14ac:dyDescent="0.15">
      <c r="A9" s="187">
        <v>2010103</v>
      </c>
      <c r="B9" s="111" t="s">
        <v>59</v>
      </c>
      <c r="C9" s="110">
        <v>0</v>
      </c>
      <c r="D9" s="110"/>
    </row>
    <row r="10" spans="1:4" s="101" customFormat="1" ht="18.0" customHeight="1" x14ac:dyDescent="0.15">
      <c r="A10" s="187">
        <v>2010104</v>
      </c>
      <c r="B10" s="111" t="s">
        <v>60</v>
      </c>
      <c r="C10" s="110">
        <v>100</v>
      </c>
      <c r="D10" s="110"/>
    </row>
    <row r="11" spans="1:4" s="101" customFormat="1" ht="18.0" customHeight="1" x14ac:dyDescent="0.15">
      <c r="A11" s="187">
        <v>2010105</v>
      </c>
      <c r="B11" s="111" t="s">
        <v>61</v>
      </c>
      <c r="C11" s="110">
        <v>33</v>
      </c>
      <c r="D11" s="110"/>
    </row>
    <row r="12" spans="1:4" s="101" customFormat="1" ht="18.0" customHeight="1" x14ac:dyDescent="0.15">
      <c r="A12" s="187">
        <v>2010106</v>
      </c>
      <c r="B12" s="111" t="s">
        <v>62</v>
      </c>
      <c r="C12" s="110">
        <v>27</v>
      </c>
      <c r="D12" s="110"/>
    </row>
    <row r="13" spans="1:4" s="101" customFormat="1" ht="18.0" customHeight="1" x14ac:dyDescent="0.15">
      <c r="A13" s="187">
        <v>2010107</v>
      </c>
      <c r="B13" s="111" t="s">
        <v>63</v>
      </c>
      <c r="C13" s="110">
        <v>0</v>
      </c>
      <c r="D13" s="110"/>
    </row>
    <row r="14" spans="1:4" s="101" customFormat="1" ht="18.0" customHeight="1" x14ac:dyDescent="0.15">
      <c r="A14" s="187">
        <v>2010108</v>
      </c>
      <c r="B14" s="111" t="s">
        <v>64</v>
      </c>
      <c r="C14" s="110">
        <v>100</v>
      </c>
      <c r="D14" s="110"/>
    </row>
    <row r="15" spans="1:4" s="101" customFormat="1" ht="18.0" customHeight="1" x14ac:dyDescent="0.15">
      <c r="A15" s="187">
        <v>2010109</v>
      </c>
      <c r="B15" s="111" t="s">
        <v>65</v>
      </c>
      <c r="C15" s="110">
        <v>0</v>
      </c>
      <c r="D15" s="110"/>
    </row>
    <row r="16" spans="1:4" s="102" customFormat="1" ht="18.0" customHeight="1" x14ac:dyDescent="0.15">
      <c r="A16" s="187">
        <v>2010150</v>
      </c>
      <c r="B16" s="111" t="s">
        <v>66</v>
      </c>
      <c r="C16" s="110">
        <v>42</v>
      </c>
      <c r="D16" s="110"/>
    </row>
    <row r="17" spans="1:4" s="101" customFormat="1" ht="18.0" customHeight="1" x14ac:dyDescent="0.15">
      <c r="A17" s="187">
        <v>2010199</v>
      </c>
      <c r="B17" s="111" t="s">
        <v>67</v>
      </c>
      <c r="C17" s="110">
        <v>0</v>
      </c>
      <c r="D17" s="110"/>
    </row>
    <row r="18" spans="1:4" s="101" customFormat="1" ht="18.0" customHeight="1" x14ac:dyDescent="0.15">
      <c r="A18" s="187">
        <v>20102</v>
      </c>
      <c r="B18" s="109" t="s">
        <v>68</v>
      </c>
      <c r="C18" s="110">
        <f>SUM(C19:C26)</f>
        <v>1573</v>
      </c>
      <c r="D18" s="110">
        <f>SUM(D19:D26)</f>
        <v>0</v>
      </c>
    </row>
    <row r="19" spans="1:4" s="101" customFormat="1" ht="18.0" customHeight="1" x14ac:dyDescent="0.15">
      <c r="A19" s="187">
        <v>2010201</v>
      </c>
      <c r="B19" s="111" t="s">
        <v>57</v>
      </c>
      <c r="C19" s="110">
        <v>1178</v>
      </c>
      <c r="D19" s="110"/>
    </row>
    <row r="20" spans="1:4" s="101" customFormat="1" ht="18.0" customHeight="1" x14ac:dyDescent="0.15">
      <c r="A20" s="187">
        <v>2010202</v>
      </c>
      <c r="B20" s="111" t="s">
        <v>58</v>
      </c>
      <c r="C20" s="110">
        <v>132</v>
      </c>
      <c r="D20" s="110"/>
    </row>
    <row r="21" spans="1:4" s="101" customFormat="1" ht="18.0" customHeight="1" x14ac:dyDescent="0.15">
      <c r="A21" s="187">
        <v>2010203</v>
      </c>
      <c r="B21" s="111" t="s">
        <v>59</v>
      </c>
      <c r="C21" s="110">
        <v>0</v>
      </c>
      <c r="D21" s="110"/>
    </row>
    <row r="22" spans="1:4" s="101" customFormat="1" ht="18.0" customHeight="1" x14ac:dyDescent="0.15">
      <c r="A22" s="187">
        <v>2010204</v>
      </c>
      <c r="B22" s="111" t="s">
        <v>69</v>
      </c>
      <c r="C22" s="110">
        <v>104</v>
      </c>
      <c r="D22" s="110"/>
    </row>
    <row r="23" spans="1:4" s="101" customFormat="1" ht="18.0" customHeight="1" x14ac:dyDescent="0.15">
      <c r="A23" s="187">
        <v>2010205</v>
      </c>
      <c r="B23" s="111" t="s">
        <v>70</v>
      </c>
      <c r="C23" s="110">
        <v>113</v>
      </c>
      <c r="D23" s="110"/>
    </row>
    <row r="24" spans="1:4" s="101" customFormat="1" ht="18.0" customHeight="1" x14ac:dyDescent="0.15">
      <c r="A24" s="187">
        <v>2010206</v>
      </c>
      <c r="B24" s="111" t="s">
        <v>71</v>
      </c>
      <c r="C24" s="110">
        <v>10</v>
      </c>
      <c r="D24" s="110"/>
    </row>
    <row r="25" spans="1:4" s="102" customFormat="1" ht="18.0" customHeight="1" x14ac:dyDescent="0.15">
      <c r="A25" s="187">
        <v>2010250</v>
      </c>
      <c r="B25" s="111" t="s">
        <v>66</v>
      </c>
      <c r="C25" s="110">
        <v>36</v>
      </c>
      <c r="D25" s="110"/>
    </row>
    <row r="26" spans="1:4" s="101" customFormat="1" ht="18.0" customHeight="1" x14ac:dyDescent="0.15">
      <c r="A26" s="187">
        <v>2010299</v>
      </c>
      <c r="B26" s="111" t="s">
        <v>72</v>
      </c>
      <c r="C26" s="110">
        <v>0</v>
      </c>
      <c r="D26" s="110"/>
    </row>
    <row r="27" spans="1:4" s="101" customFormat="1" ht="18.0" customHeight="1" x14ac:dyDescent="0.15">
      <c r="A27" s="187">
        <v>20103</v>
      </c>
      <c r="B27" s="109" t="s">
        <v>73</v>
      </c>
      <c r="C27" s="110">
        <f>SUM(C28:C37)</f>
        <v>8855</v>
      </c>
      <c r="D27" s="110">
        <f>SUM(D28:D37)</f>
        <v>0</v>
      </c>
    </row>
    <row r="28" spans="1:4" s="101" customFormat="1" ht="18.0" customHeight="1" x14ac:dyDescent="0.15">
      <c r="A28" s="187">
        <v>2010301</v>
      </c>
      <c r="B28" s="111" t="s">
        <v>57</v>
      </c>
      <c r="C28" s="110">
        <v>5332</v>
      </c>
      <c r="D28" s="110"/>
    </row>
    <row r="29" spans="1:4" s="101" customFormat="1" ht="18.0" customHeight="1" x14ac:dyDescent="0.15">
      <c r="A29" s="187">
        <v>2010302</v>
      </c>
      <c r="B29" s="111" t="s">
        <v>58</v>
      </c>
      <c r="C29" s="110">
        <v>1719</v>
      </c>
      <c r="D29" s="110"/>
    </row>
    <row r="30" spans="1:4" s="101" customFormat="1" ht="18.0" customHeight="1" x14ac:dyDescent="0.15">
      <c r="A30" s="187">
        <v>2010303</v>
      </c>
      <c r="B30" s="111" t="s">
        <v>59</v>
      </c>
      <c r="C30" s="110">
        <v>239</v>
      </c>
      <c r="D30" s="110"/>
    </row>
    <row r="31" spans="1:4" s="101" customFormat="1" ht="18.0" customHeight="1" x14ac:dyDescent="0.15">
      <c r="A31" s="187">
        <v>2010304</v>
      </c>
      <c r="B31" s="111" t="s">
        <v>74</v>
      </c>
      <c r="C31" s="110">
        <v>0</v>
      </c>
      <c r="D31" s="110"/>
    </row>
    <row r="32" spans="1:4" s="101" customFormat="1" ht="18.0" customHeight="1" x14ac:dyDescent="0.15">
      <c r="A32" s="187">
        <v>2010305</v>
      </c>
      <c r="B32" s="111" t="s">
        <v>75</v>
      </c>
      <c r="C32" s="110">
        <v>0</v>
      </c>
      <c r="D32" s="110"/>
    </row>
    <row r="33" spans="1:4" s="101" customFormat="1" ht="18.0" customHeight="1" x14ac:dyDescent="0.15">
      <c r="A33" s="187">
        <v>2010306</v>
      </c>
      <c r="B33" s="111" t="s">
        <v>76</v>
      </c>
      <c r="C33" s="110">
        <v>0</v>
      </c>
      <c r="D33" s="110"/>
    </row>
    <row r="34" spans="1:4" s="101" customFormat="1" ht="18.0" customHeight="1" x14ac:dyDescent="0.15">
      <c r="A34" s="187">
        <v>2010308</v>
      </c>
      <c r="B34" s="111" t="s">
        <v>77</v>
      </c>
      <c r="C34" s="110">
        <v>47</v>
      </c>
      <c r="D34" s="110"/>
    </row>
    <row r="35" spans="1:4" s="101" customFormat="1" ht="18.0" customHeight="1" x14ac:dyDescent="0.15">
      <c r="A35" s="187">
        <v>2010309</v>
      </c>
      <c r="B35" s="111" t="s">
        <v>78</v>
      </c>
      <c r="C35" s="110">
        <v>0</v>
      </c>
      <c r="D35" s="110"/>
    </row>
    <row r="36" spans="1:4" s="101" customFormat="1" ht="18.0" customHeight="1" x14ac:dyDescent="0.15">
      <c r="A36" s="187">
        <v>2010350</v>
      </c>
      <c r="B36" s="111" t="s">
        <v>66</v>
      </c>
      <c r="C36" s="110">
        <v>1152</v>
      </c>
      <c r="D36" s="110"/>
    </row>
    <row r="37" spans="1:4" s="102" customFormat="1" ht="18.0" customHeight="1" x14ac:dyDescent="0.15">
      <c r="A37" s="187">
        <v>2010399</v>
      </c>
      <c r="B37" s="111" t="s">
        <v>79</v>
      </c>
      <c r="C37" s="110">
        <v>366</v>
      </c>
      <c r="D37" s="110"/>
    </row>
    <row r="38" spans="1:4" s="101" customFormat="1" ht="18.0" customHeight="1" x14ac:dyDescent="0.15">
      <c r="A38" s="187">
        <v>20104</v>
      </c>
      <c r="B38" s="109" t="s">
        <v>80</v>
      </c>
      <c r="C38" s="110">
        <f>SUM(C39:C49)</f>
        <v>1838</v>
      </c>
      <c r="D38" s="110">
        <f>SUM(D39:D49)</f>
        <v>0</v>
      </c>
    </row>
    <row r="39" spans="1:4" s="101" customFormat="1" ht="18.0" customHeight="1" x14ac:dyDescent="0.15">
      <c r="A39" s="187">
        <v>2010401</v>
      </c>
      <c r="B39" s="111" t="s">
        <v>57</v>
      </c>
      <c r="C39" s="110">
        <v>1610</v>
      </c>
      <c r="D39" s="110"/>
    </row>
    <row r="40" spans="1:4" s="101" customFormat="1" ht="18.0" customHeight="1" x14ac:dyDescent="0.15">
      <c r="A40" s="187">
        <v>2010402</v>
      </c>
      <c r="B40" s="111" t="s">
        <v>58</v>
      </c>
      <c r="C40" s="110">
        <v>41</v>
      </c>
      <c r="D40" s="110"/>
    </row>
    <row r="41" spans="1:4" s="101" customFormat="1" ht="18.0" customHeight="1" x14ac:dyDescent="0.15">
      <c r="A41" s="187">
        <v>2010403</v>
      </c>
      <c r="B41" s="111" t="s">
        <v>59</v>
      </c>
      <c r="C41" s="110">
        <v>0</v>
      </c>
      <c r="D41" s="110"/>
    </row>
    <row r="42" spans="1:4" s="101" customFormat="1" ht="18.0" customHeight="1" x14ac:dyDescent="0.15">
      <c r="A42" s="187">
        <v>2010404</v>
      </c>
      <c r="B42" s="111" t="s">
        <v>81</v>
      </c>
      <c r="C42" s="110">
        <v>0</v>
      </c>
      <c r="D42" s="110"/>
    </row>
    <row r="43" spans="1:4" s="101" customFormat="1" ht="18.0" customHeight="1" x14ac:dyDescent="0.15">
      <c r="A43" s="187">
        <v>2010405</v>
      </c>
      <c r="B43" s="111" t="s">
        <v>82</v>
      </c>
      <c r="C43" s="110">
        <v>0</v>
      </c>
      <c r="D43" s="110"/>
    </row>
    <row r="44" spans="1:4" s="101" customFormat="1" ht="18.0" customHeight="1" x14ac:dyDescent="0.15">
      <c r="A44" s="187">
        <v>2010406</v>
      </c>
      <c r="B44" s="111" t="s">
        <v>83</v>
      </c>
      <c r="C44" s="110">
        <v>0</v>
      </c>
      <c r="D44" s="110"/>
    </row>
    <row r="45" spans="1:4" s="101" customFormat="1" ht="18.0" customHeight="1" x14ac:dyDescent="0.15">
      <c r="A45" s="187">
        <v>2010407</v>
      </c>
      <c r="B45" s="111" t="s">
        <v>84</v>
      </c>
      <c r="C45" s="110">
        <v>0</v>
      </c>
      <c r="D45" s="110"/>
    </row>
    <row r="46" spans="1:4" s="101" customFormat="1" ht="18.0" customHeight="1" x14ac:dyDescent="0.15">
      <c r="A46" s="187">
        <v>2010408</v>
      </c>
      <c r="B46" s="111" t="s">
        <v>85</v>
      </c>
      <c r="C46" s="110">
        <v>5</v>
      </c>
      <c r="D46" s="110"/>
    </row>
    <row r="47" spans="1:4" s="101" customFormat="1" ht="18.0" customHeight="1" x14ac:dyDescent="0.15">
      <c r="A47" s="187"/>
      <c r="B47" s="111" t="s">
        <v>86</v>
      </c>
      <c r="C47" s="110"/>
      <c r="D47" s="110"/>
    </row>
    <row r="48" spans="1:4" s="101" customFormat="1" ht="18.0" customHeight="1" x14ac:dyDescent="0.15">
      <c r="A48" s="187">
        <v>2010450</v>
      </c>
      <c r="B48" s="111" t="s">
        <v>66</v>
      </c>
      <c r="C48" s="110">
        <v>172</v>
      </c>
      <c r="D48" s="110"/>
    </row>
    <row r="49" spans="1:4" s="102" customFormat="1" ht="18.0" customHeight="1" x14ac:dyDescent="0.15">
      <c r="A49" s="187">
        <v>2010499</v>
      </c>
      <c r="B49" s="111" t="s">
        <v>87</v>
      </c>
      <c r="C49" s="110">
        <v>10</v>
      </c>
      <c r="D49" s="110"/>
    </row>
    <row r="50" spans="1:4" s="101" customFormat="1" ht="18.0" customHeight="1" x14ac:dyDescent="0.15">
      <c r="A50" s="187">
        <v>20105</v>
      </c>
      <c r="B50" s="109" t="s">
        <v>88</v>
      </c>
      <c r="C50" s="110">
        <f>SUM(C51:C60)</f>
        <v>1235</v>
      </c>
      <c r="D50" s="110">
        <f>SUM(D51:D60)</f>
        <v>0</v>
      </c>
    </row>
    <row r="51" spans="1:4" s="101" customFormat="1" ht="18.0" customHeight="1" x14ac:dyDescent="0.15">
      <c r="A51" s="187">
        <v>2010501</v>
      </c>
      <c r="B51" s="111" t="s">
        <v>57</v>
      </c>
      <c r="C51" s="110">
        <v>879</v>
      </c>
      <c r="D51" s="110"/>
    </row>
    <row r="52" spans="1:4" s="101" customFormat="1" ht="18.0" customHeight="1" x14ac:dyDescent="0.15">
      <c r="A52" s="187">
        <v>2010502</v>
      </c>
      <c r="B52" s="111" t="s">
        <v>58</v>
      </c>
      <c r="C52" s="110">
        <v>60</v>
      </c>
      <c r="D52" s="110"/>
    </row>
    <row r="53" spans="1:4" s="101" customFormat="1" ht="18.0" customHeight="1" x14ac:dyDescent="0.15">
      <c r="A53" s="187">
        <v>2010503</v>
      </c>
      <c r="B53" s="111" t="s">
        <v>59</v>
      </c>
      <c r="C53" s="110">
        <v>0</v>
      </c>
      <c r="D53" s="110"/>
    </row>
    <row r="54" spans="1:4" s="101" customFormat="1" ht="18.0" customHeight="1" x14ac:dyDescent="0.15">
      <c r="A54" s="187">
        <v>2010504</v>
      </c>
      <c r="B54" s="111" t="s">
        <v>89</v>
      </c>
      <c r="C54" s="110">
        <v>0</v>
      </c>
      <c r="D54" s="110"/>
    </row>
    <row r="55" spans="1:4" s="101" customFormat="1" ht="18.0" customHeight="1" x14ac:dyDescent="0.15">
      <c r="A55" s="187">
        <v>2010505</v>
      </c>
      <c r="B55" s="111" t="s">
        <v>90</v>
      </c>
      <c r="C55" s="110">
        <v>0</v>
      </c>
      <c r="D55" s="110"/>
    </row>
    <row r="56" spans="1:4" s="101" customFormat="1" ht="18.0" customHeight="1" x14ac:dyDescent="0.15">
      <c r="A56" s="187">
        <v>2010506</v>
      </c>
      <c r="B56" s="111" t="s">
        <v>91</v>
      </c>
      <c r="C56" s="110">
        <v>0</v>
      </c>
      <c r="D56" s="110"/>
    </row>
    <row r="57" spans="1:4" s="101" customFormat="1" ht="18.0" customHeight="1" x14ac:dyDescent="0.15">
      <c r="A57" s="187">
        <v>2010507</v>
      </c>
      <c r="B57" s="111" t="s">
        <v>92</v>
      </c>
      <c r="C57" s="110">
        <v>120</v>
      </c>
      <c r="D57" s="110"/>
    </row>
    <row r="58" spans="1:4" s="101" customFormat="1" ht="18.0" customHeight="1" x14ac:dyDescent="0.15">
      <c r="A58" s="187">
        <v>2010508</v>
      </c>
      <c r="B58" s="111" t="s">
        <v>93</v>
      </c>
      <c r="C58" s="110">
        <v>96</v>
      </c>
      <c r="D58" s="110"/>
    </row>
    <row r="59" spans="1:4" s="101" customFormat="1" ht="18.0" customHeight="1" x14ac:dyDescent="0.15">
      <c r="A59" s="187">
        <v>2010550</v>
      </c>
      <c r="B59" s="111" t="s">
        <v>66</v>
      </c>
      <c r="C59" s="110">
        <v>80</v>
      </c>
      <c r="D59" s="110"/>
    </row>
    <row r="60" spans="1:4" s="102" customFormat="1" ht="18.0" customHeight="1" x14ac:dyDescent="0.15">
      <c r="A60" s="187">
        <v>2010599</v>
      </c>
      <c r="B60" s="111" t="s">
        <v>94</v>
      </c>
      <c r="C60" s="110">
        <v>0</v>
      </c>
      <c r="D60" s="110"/>
    </row>
    <row r="61" spans="1:4" s="101" customFormat="1" ht="18.0" customHeight="1" x14ac:dyDescent="0.15">
      <c r="A61" s="187">
        <v>20106</v>
      </c>
      <c r="B61" s="109" t="s">
        <v>95</v>
      </c>
      <c r="C61" s="110">
        <f>SUM(C62:C71)</f>
        <v>2412</v>
      </c>
      <c r="D61" s="110">
        <f>SUM(D62:D71)</f>
        <v>0</v>
      </c>
    </row>
    <row r="62" spans="1:4" s="101" customFormat="1" ht="18.0" customHeight="1" x14ac:dyDescent="0.15">
      <c r="A62" s="187">
        <v>2010601</v>
      </c>
      <c r="B62" s="111" t="s">
        <v>57</v>
      </c>
      <c r="C62" s="110">
        <v>2104</v>
      </c>
      <c r="D62" s="110"/>
    </row>
    <row r="63" spans="1:4" s="101" customFormat="1" ht="18.0" customHeight="1" x14ac:dyDescent="0.15">
      <c r="A63" s="187">
        <v>2010602</v>
      </c>
      <c r="B63" s="111" t="s">
        <v>58</v>
      </c>
      <c r="C63" s="110">
        <v>62</v>
      </c>
      <c r="D63" s="110"/>
    </row>
    <row r="64" spans="1:4" s="101" customFormat="1" ht="18.0" customHeight="1" x14ac:dyDescent="0.15">
      <c r="A64" s="187">
        <v>2010603</v>
      </c>
      <c r="B64" s="111" t="s">
        <v>59</v>
      </c>
      <c r="C64" s="110">
        <v>0</v>
      </c>
      <c r="D64" s="110"/>
    </row>
    <row r="65" spans="1:4" s="101" customFormat="1" ht="18.0" customHeight="1" x14ac:dyDescent="0.15">
      <c r="A65" s="187">
        <v>2010604</v>
      </c>
      <c r="B65" s="111" t="s">
        <v>96</v>
      </c>
      <c r="C65" s="110">
        <v>0</v>
      </c>
      <c r="D65" s="110"/>
    </row>
    <row r="66" spans="1:4" s="101" customFormat="1" ht="18.0" customHeight="1" x14ac:dyDescent="0.15">
      <c r="A66" s="187">
        <v>2010605</v>
      </c>
      <c r="B66" s="111" t="s">
        <v>97</v>
      </c>
      <c r="C66" s="110">
        <v>0</v>
      </c>
      <c r="D66" s="110"/>
    </row>
    <row r="67" spans="1:4" s="101" customFormat="1" ht="18.0" customHeight="1" x14ac:dyDescent="0.15">
      <c r="A67" s="187">
        <v>2010606</v>
      </c>
      <c r="B67" s="111" t="s">
        <v>98</v>
      </c>
      <c r="C67" s="110">
        <v>0</v>
      </c>
      <c r="D67" s="110"/>
    </row>
    <row r="68" spans="1:4" s="101" customFormat="1" ht="18.0" customHeight="1" x14ac:dyDescent="0.15">
      <c r="A68" s="187">
        <v>2010607</v>
      </c>
      <c r="B68" s="111" t="s">
        <v>99</v>
      </c>
      <c r="C68" s="110">
        <v>27</v>
      </c>
      <c r="D68" s="110"/>
    </row>
    <row r="69" spans="1:4" s="101" customFormat="1" ht="18.0" customHeight="1" x14ac:dyDescent="0.15">
      <c r="A69" s="187">
        <v>2010608</v>
      </c>
      <c r="B69" s="111" t="s">
        <v>100</v>
      </c>
      <c r="C69" s="110">
        <v>0</v>
      </c>
      <c r="D69" s="110"/>
    </row>
    <row r="70" spans="1:4" s="101" customFormat="1" ht="18.0" customHeight="1" x14ac:dyDescent="0.15">
      <c r="A70" s="187">
        <v>2010650</v>
      </c>
      <c r="B70" s="111" t="s">
        <v>66</v>
      </c>
      <c r="C70" s="110">
        <v>199</v>
      </c>
      <c r="D70" s="110"/>
    </row>
    <row r="71" spans="1:4" s="102" customFormat="1" ht="18.0" customHeight="1" x14ac:dyDescent="0.15">
      <c r="A71" s="187">
        <v>2010699</v>
      </c>
      <c r="B71" s="111" t="s">
        <v>101</v>
      </c>
      <c r="C71" s="110">
        <v>20</v>
      </c>
      <c r="D71" s="110"/>
    </row>
    <row r="72" spans="1:4" s="101" customFormat="1" ht="18.0" customHeight="1" x14ac:dyDescent="0.15">
      <c r="A72" s="187">
        <v>20107</v>
      </c>
      <c r="B72" s="109" t="s">
        <v>102</v>
      </c>
      <c r="C72" s="110">
        <f>SUM(C73:C83)</f>
        <v>1048</v>
      </c>
      <c r="D72" s="110">
        <f>SUM(D73:D83)</f>
        <v>0</v>
      </c>
    </row>
    <row r="73" spans="1:4" s="101" customFormat="1" ht="18.0" customHeight="1" x14ac:dyDescent="0.15">
      <c r="A73" s="187">
        <v>2010701</v>
      </c>
      <c r="B73" s="111" t="s">
        <v>57</v>
      </c>
      <c r="C73" s="110">
        <v>1048</v>
      </c>
      <c r="D73" s="110"/>
    </row>
    <row r="74" spans="1:4" s="101" customFormat="1" ht="18.0" customHeight="1" x14ac:dyDescent="0.15">
      <c r="A74" s="187">
        <v>2010702</v>
      </c>
      <c r="B74" s="111" t="s">
        <v>58</v>
      </c>
      <c r="C74" s="110">
        <v>0</v>
      </c>
      <c r="D74" s="110"/>
    </row>
    <row r="75" spans="1:4" s="101" customFormat="1" ht="18.0" customHeight="1" x14ac:dyDescent="0.15">
      <c r="A75" s="187">
        <v>2010703</v>
      </c>
      <c r="B75" s="111" t="s">
        <v>59</v>
      </c>
      <c r="C75" s="110">
        <v>0</v>
      </c>
      <c r="D75" s="110"/>
    </row>
    <row r="76" spans="1:4" s="101" customFormat="1" ht="18.0" customHeight="1" x14ac:dyDescent="0.15">
      <c r="A76" s="187">
        <v>2010704</v>
      </c>
      <c r="B76" s="111" t="s">
        <v>103</v>
      </c>
      <c r="C76" s="110">
        <v>0</v>
      </c>
      <c r="D76" s="110"/>
    </row>
    <row r="77" spans="1:4" s="101" customFormat="1" ht="18.0" customHeight="1" x14ac:dyDescent="0.15">
      <c r="A77" s="187">
        <v>2010705</v>
      </c>
      <c r="B77" s="111" t="s">
        <v>104</v>
      </c>
      <c r="C77" s="110">
        <v>0</v>
      </c>
      <c r="D77" s="110"/>
    </row>
    <row r="78" spans="1:4" s="101" customFormat="1" ht="18.0" customHeight="1" x14ac:dyDescent="0.15">
      <c r="A78" s="187">
        <v>2010706</v>
      </c>
      <c r="B78" s="111" t="s">
        <v>105</v>
      </c>
      <c r="C78" s="110">
        <v>0</v>
      </c>
      <c r="D78" s="110"/>
    </row>
    <row r="79" spans="1:4" s="101" customFormat="1" ht="18.0" customHeight="1" x14ac:dyDescent="0.15">
      <c r="A79" s="187">
        <v>2010707</v>
      </c>
      <c r="B79" s="111" t="s">
        <v>106</v>
      </c>
      <c r="C79" s="110">
        <v>0</v>
      </c>
      <c r="D79" s="110"/>
    </row>
    <row r="80" spans="1:4" s="101" customFormat="1" ht="18.0" customHeight="1" x14ac:dyDescent="0.15">
      <c r="A80" s="187">
        <v>2010708</v>
      </c>
      <c r="B80" s="111" t="s">
        <v>107</v>
      </c>
      <c r="C80" s="110">
        <v>0</v>
      </c>
      <c r="D80" s="110"/>
    </row>
    <row r="81" spans="1:4" s="101" customFormat="1" ht="18.0" customHeight="1" x14ac:dyDescent="0.15">
      <c r="A81" s="187">
        <v>2010709</v>
      </c>
      <c r="B81" s="111" t="s">
        <v>99</v>
      </c>
      <c r="C81" s="110">
        <v>0</v>
      </c>
      <c r="D81" s="110"/>
    </row>
    <row r="82" spans="1:4" s="101" customFormat="1" ht="18.0" customHeight="1" x14ac:dyDescent="0.15">
      <c r="A82" s="187">
        <v>2010750</v>
      </c>
      <c r="B82" s="111" t="s">
        <v>66</v>
      </c>
      <c r="C82" s="110">
        <v>0</v>
      </c>
      <c r="D82" s="110"/>
    </row>
    <row r="83" spans="1:4" s="102" customFormat="1" ht="18.0" customHeight="1" x14ac:dyDescent="0.15">
      <c r="A83" s="187">
        <v>2010799</v>
      </c>
      <c r="B83" s="111" t="s">
        <v>108</v>
      </c>
      <c r="C83" s="110">
        <v>0</v>
      </c>
      <c r="D83" s="110"/>
    </row>
    <row r="84" spans="1:4" s="101" customFormat="1" ht="18.0" customHeight="1" x14ac:dyDescent="0.15">
      <c r="A84" s="187">
        <v>20108</v>
      </c>
      <c r="B84" s="109" t="s">
        <v>109</v>
      </c>
      <c r="C84" s="110">
        <f>SUM(C85:C92)</f>
        <v>1248</v>
      </c>
      <c r="D84" s="110">
        <f>SUM(D85:D92)</f>
        <v>0</v>
      </c>
    </row>
    <row r="85" spans="1:4" s="101" customFormat="1" ht="18.0" customHeight="1" x14ac:dyDescent="0.15">
      <c r="A85" s="187">
        <v>2010801</v>
      </c>
      <c r="B85" s="111" t="s">
        <v>57</v>
      </c>
      <c r="C85" s="110">
        <v>1122</v>
      </c>
      <c r="D85" s="110"/>
    </row>
    <row r="86" spans="1:4" s="101" customFormat="1" ht="18.0" customHeight="1" x14ac:dyDescent="0.15">
      <c r="A86" s="187">
        <v>2010802</v>
      </c>
      <c r="B86" s="111" t="s">
        <v>58</v>
      </c>
      <c r="C86" s="110">
        <v>90</v>
      </c>
      <c r="D86" s="110"/>
    </row>
    <row r="87" spans="1:4" s="101" customFormat="1" ht="18.0" customHeight="1" x14ac:dyDescent="0.15">
      <c r="A87" s="187">
        <v>2010803</v>
      </c>
      <c r="B87" s="111" t="s">
        <v>59</v>
      </c>
      <c r="C87" s="110">
        <v>0</v>
      </c>
      <c r="D87" s="110"/>
    </row>
    <row r="88" spans="1:4" s="101" customFormat="1" ht="18.0" customHeight="1" x14ac:dyDescent="0.15">
      <c r="A88" s="187">
        <v>2010804</v>
      </c>
      <c r="B88" s="111" t="s">
        <v>110</v>
      </c>
      <c r="C88" s="110">
        <v>0</v>
      </c>
      <c r="D88" s="110"/>
    </row>
    <row r="89" spans="1:4" s="101" customFormat="1" ht="18.0" customHeight="1" x14ac:dyDescent="0.15">
      <c r="A89" s="187">
        <v>2010805</v>
      </c>
      <c r="B89" s="111" t="s">
        <v>111</v>
      </c>
      <c r="C89" s="110">
        <v>0</v>
      </c>
      <c r="D89" s="110"/>
    </row>
    <row r="90" spans="1:4" s="101" customFormat="1" ht="18.0" customHeight="1" x14ac:dyDescent="0.15">
      <c r="A90" s="187">
        <v>2010806</v>
      </c>
      <c r="B90" s="111" t="s">
        <v>99</v>
      </c>
      <c r="C90" s="110">
        <v>0</v>
      </c>
      <c r="D90" s="110"/>
    </row>
    <row r="91" spans="1:4" s="101" customFormat="1" ht="18.0" customHeight="1" x14ac:dyDescent="0.15">
      <c r="A91" s="187">
        <v>2010850</v>
      </c>
      <c r="B91" s="111" t="s">
        <v>66</v>
      </c>
      <c r="C91" s="110">
        <v>36</v>
      </c>
      <c r="D91" s="110"/>
    </row>
    <row r="92" spans="1:4" s="102" customFormat="1" ht="18.0" customHeight="1" x14ac:dyDescent="0.15">
      <c r="A92" s="187">
        <v>2010899</v>
      </c>
      <c r="B92" s="111" t="s">
        <v>112</v>
      </c>
      <c r="C92" s="110">
        <v>0</v>
      </c>
      <c r="D92" s="110"/>
    </row>
    <row r="93" spans="1:4" s="101" customFormat="1" ht="18.0" customHeight="1" x14ac:dyDescent="0.15">
      <c r="A93" s="187">
        <v>20109</v>
      </c>
      <c r="B93" s="109" t="s">
        <v>113</v>
      </c>
      <c r="C93" s="110">
        <f>SUM(C94:C105)</f>
        <v>41</v>
      </c>
      <c r="D93" s="110">
        <f>SUM(D94:D105)</f>
        <v>0</v>
      </c>
    </row>
    <row r="94" spans="1:4" s="101" customFormat="1" ht="18.0" customHeight="1" x14ac:dyDescent="0.15">
      <c r="A94" s="187">
        <v>2010901</v>
      </c>
      <c r="B94" s="111" t="s">
        <v>57</v>
      </c>
      <c r="C94" s="110">
        <v>0</v>
      </c>
      <c r="D94" s="110"/>
    </row>
    <row r="95" spans="1:4" s="101" customFormat="1" ht="18.0" customHeight="1" x14ac:dyDescent="0.15">
      <c r="A95" s="187">
        <v>2010902</v>
      </c>
      <c r="B95" s="111" t="s">
        <v>58</v>
      </c>
      <c r="C95" s="110">
        <v>41</v>
      </c>
      <c r="D95" s="110"/>
    </row>
    <row r="96" spans="1:4" s="101" customFormat="1" ht="18.0" customHeight="1" x14ac:dyDescent="0.15">
      <c r="A96" s="187">
        <v>2010903</v>
      </c>
      <c r="B96" s="111" t="s">
        <v>59</v>
      </c>
      <c r="C96" s="110">
        <v>0</v>
      </c>
      <c r="D96" s="110"/>
    </row>
    <row r="97" spans="1:4" s="101" customFormat="1" ht="18.0" customHeight="1" x14ac:dyDescent="0.15">
      <c r="A97" s="187">
        <v>2010905</v>
      </c>
      <c r="B97" s="111" t="s">
        <v>114</v>
      </c>
      <c r="C97" s="110">
        <v>0</v>
      </c>
      <c r="D97" s="110"/>
    </row>
    <row r="98" spans="1:4" s="101" customFormat="1" ht="18.0" customHeight="1" x14ac:dyDescent="0.15">
      <c r="A98" s="187">
        <v>2010907</v>
      </c>
      <c r="B98" s="111" t="s">
        <v>115</v>
      </c>
      <c r="C98" s="110">
        <v>0</v>
      </c>
      <c r="D98" s="110"/>
    </row>
    <row r="99" spans="1:4" s="101" customFormat="1" ht="18.0" customHeight="1" x14ac:dyDescent="0.15">
      <c r="A99" s="187">
        <v>2010908</v>
      </c>
      <c r="B99" s="111" t="s">
        <v>99</v>
      </c>
      <c r="C99" s="110">
        <v>0</v>
      </c>
      <c r="D99" s="110"/>
    </row>
    <row r="100" spans="1:4" s="101" customFormat="1" ht="18.0" customHeight="1" x14ac:dyDescent="0.15">
      <c r="A100" s="187">
        <v>2010909</v>
      </c>
      <c r="B100" s="111" t="s">
        <v>116</v>
      </c>
      <c r="C100" s="110">
        <v>0</v>
      </c>
      <c r="D100" s="110"/>
    </row>
    <row r="101" spans="1:4" s="101" customFormat="1" ht="18.0" customHeight="1" x14ac:dyDescent="0.15">
      <c r="A101" s="187">
        <v>2010910</v>
      </c>
      <c r="B101" s="111" t="s">
        <v>117</v>
      </c>
      <c r="C101" s="110">
        <v>0</v>
      </c>
      <c r="D101" s="110"/>
    </row>
    <row r="102" spans="1:4" s="102" customFormat="1" ht="18.0" customHeight="1" x14ac:dyDescent="0.15">
      <c r="A102" s="187">
        <v>2010911</v>
      </c>
      <c r="B102" s="111" t="s">
        <v>118</v>
      </c>
      <c r="C102" s="110">
        <v>0</v>
      </c>
      <c r="D102" s="110"/>
    </row>
    <row r="103" spans="1:4" s="101" customFormat="1" ht="18.0" customHeight="1" x14ac:dyDescent="0.15">
      <c r="A103" s="187">
        <v>2010912</v>
      </c>
      <c r="B103" s="111" t="s">
        <v>119</v>
      </c>
      <c r="C103" s="110">
        <v>0</v>
      </c>
      <c r="D103" s="110"/>
    </row>
    <row r="104" spans="1:4" s="101" customFormat="1" ht="18.0" customHeight="1" x14ac:dyDescent="0.15">
      <c r="A104" s="187">
        <v>2010950</v>
      </c>
      <c r="B104" s="111" t="s">
        <v>66</v>
      </c>
      <c r="C104" s="110">
        <v>0</v>
      </c>
      <c r="D104" s="110"/>
    </row>
    <row r="105" spans="1:4" s="101" customFormat="1" ht="18.0" customHeight="1" x14ac:dyDescent="0.15">
      <c r="A105" s="187">
        <v>2010999</v>
      </c>
      <c r="B105" s="111" t="s">
        <v>120</v>
      </c>
      <c r="C105" s="110">
        <v>0</v>
      </c>
      <c r="D105" s="110"/>
    </row>
    <row r="106" spans="1:4" s="101" customFormat="1" ht="18.0" customHeight="1" x14ac:dyDescent="0.15">
      <c r="A106" s="187">
        <v>20110</v>
      </c>
      <c r="B106" s="109" t="s">
        <v>121</v>
      </c>
      <c r="C106" s="110">
        <f>SUM(C107:C115)</f>
        <v>5779</v>
      </c>
      <c r="D106" s="110">
        <f>SUM(D107:D115)</f>
        <v>0</v>
      </c>
    </row>
    <row r="107" spans="1:4" s="101" customFormat="1" ht="18.0" customHeight="1" x14ac:dyDescent="0.15">
      <c r="A107" s="187">
        <v>2011001</v>
      </c>
      <c r="B107" s="111" t="s">
        <v>57</v>
      </c>
      <c r="C107" s="110">
        <v>1170</v>
      </c>
      <c r="D107" s="110"/>
    </row>
    <row r="108" spans="1:4" s="101" customFormat="1" ht="18.0" customHeight="1" x14ac:dyDescent="0.15">
      <c r="A108" s="187">
        <v>2011002</v>
      </c>
      <c r="B108" s="111" t="s">
        <v>58</v>
      </c>
      <c r="C108" s="110">
        <v>0</v>
      </c>
      <c r="D108" s="110"/>
    </row>
    <row r="109" spans="1:4" s="101" customFormat="1" ht="18.0" customHeight="1" x14ac:dyDescent="0.15">
      <c r="A109" s="187">
        <v>2011003</v>
      </c>
      <c r="B109" s="111" t="s">
        <v>59</v>
      </c>
      <c r="C109" s="110">
        <v>26</v>
      </c>
      <c r="D109" s="110"/>
    </row>
    <row r="110" spans="1:4" s="101" customFormat="1" ht="18.0" customHeight="1" x14ac:dyDescent="0.15">
      <c r="A110" s="187">
        <v>2011004</v>
      </c>
      <c r="B110" s="111" t="s">
        <v>122</v>
      </c>
      <c r="C110" s="110">
        <v>0</v>
      </c>
      <c r="D110" s="110"/>
    </row>
    <row r="111" spans="1:4" s="101" customFormat="1" ht="18.0" customHeight="1" x14ac:dyDescent="0.15">
      <c r="A111" s="187">
        <v>2011005</v>
      </c>
      <c r="B111" s="111" t="s">
        <v>123</v>
      </c>
      <c r="C111" s="110">
        <v>0</v>
      </c>
      <c r="D111" s="110"/>
    </row>
    <row r="112" spans="1:4" s="101" customFormat="1" ht="18.0" customHeight="1" x14ac:dyDescent="0.15">
      <c r="A112" s="187">
        <v>2011007</v>
      </c>
      <c r="B112" s="111" t="s">
        <v>124</v>
      </c>
      <c r="C112" s="110">
        <v>0</v>
      </c>
      <c r="D112" s="110"/>
    </row>
    <row r="113" spans="1:4" s="101" customFormat="1" ht="18.0" customHeight="1" x14ac:dyDescent="0.15">
      <c r="A113" s="187">
        <v>2011008</v>
      </c>
      <c r="B113" s="111" t="s">
        <v>125</v>
      </c>
      <c r="C113" s="110">
        <v>4000</v>
      </c>
      <c r="D113" s="110"/>
    </row>
    <row r="114" spans="1:4" s="101" customFormat="1" ht="18.0" customHeight="1" x14ac:dyDescent="0.15">
      <c r="A114" s="187">
        <v>2011050</v>
      </c>
      <c r="B114" s="111" t="s">
        <v>66</v>
      </c>
      <c r="C114" s="110">
        <v>400</v>
      </c>
      <c r="D114" s="110"/>
    </row>
    <row r="115" spans="1:4" s="101" customFormat="1" ht="18.0" customHeight="1" x14ac:dyDescent="0.15">
      <c r="A115" s="187">
        <v>2011099</v>
      </c>
      <c r="B115" s="111" t="s">
        <v>126</v>
      </c>
      <c r="C115" s="110">
        <v>183</v>
      </c>
      <c r="D115" s="110"/>
    </row>
    <row r="116" spans="1:4" s="101" customFormat="1" ht="18.0" customHeight="1" x14ac:dyDescent="0.15">
      <c r="A116" s="187">
        <v>20111</v>
      </c>
      <c r="B116" s="109" t="s">
        <v>127</v>
      </c>
      <c r="C116" s="110">
        <f>SUM(C117:C124)</f>
        <v>2567</v>
      </c>
      <c r="D116" s="110">
        <f>SUM(D117:D124)</f>
        <v>0</v>
      </c>
    </row>
    <row r="117" spans="1:4" s="102" customFormat="1" ht="18.0" customHeight="1" x14ac:dyDescent="0.15">
      <c r="A117" s="187">
        <v>2011101</v>
      </c>
      <c r="B117" s="111" t="s">
        <v>57</v>
      </c>
      <c r="C117" s="110">
        <v>1928</v>
      </c>
      <c r="D117" s="110"/>
    </row>
    <row r="118" spans="1:4" s="101" customFormat="1" ht="18.0" customHeight="1" x14ac:dyDescent="0.15">
      <c r="A118" s="187">
        <v>2011102</v>
      </c>
      <c r="B118" s="111" t="s">
        <v>58</v>
      </c>
      <c r="C118" s="110">
        <v>270</v>
      </c>
      <c r="D118" s="110"/>
    </row>
    <row r="119" spans="1:4" s="101" customFormat="1" ht="18.0" customHeight="1" x14ac:dyDescent="0.15">
      <c r="A119" s="187">
        <v>2011103</v>
      </c>
      <c r="B119" s="111" t="s">
        <v>59</v>
      </c>
      <c r="C119" s="110">
        <v>0</v>
      </c>
      <c r="D119" s="110"/>
    </row>
    <row r="120" spans="1:4" s="101" customFormat="1" ht="18.0" customHeight="1" x14ac:dyDescent="0.15">
      <c r="A120" s="187">
        <v>2011104</v>
      </c>
      <c r="B120" s="111" t="s">
        <v>128</v>
      </c>
      <c r="C120" s="110">
        <v>100</v>
      </c>
      <c r="D120" s="110"/>
    </row>
    <row r="121" spans="1:4" s="101" customFormat="1" ht="18.0" customHeight="1" x14ac:dyDescent="0.15">
      <c r="A121" s="187">
        <v>2011105</v>
      </c>
      <c r="B121" s="111" t="s">
        <v>129</v>
      </c>
      <c r="C121" s="110">
        <v>7</v>
      </c>
      <c r="D121" s="110"/>
    </row>
    <row r="122" spans="1:4" s="101" customFormat="1" ht="18.0" customHeight="1" x14ac:dyDescent="0.15">
      <c r="A122" s="187">
        <v>2011106</v>
      </c>
      <c r="B122" s="111" t="s">
        <v>130</v>
      </c>
      <c r="C122" s="110">
        <v>0</v>
      </c>
      <c r="D122" s="110"/>
    </row>
    <row r="123" spans="1:4" s="101" customFormat="1" ht="18.0" customHeight="1" x14ac:dyDescent="0.15">
      <c r="A123" s="187">
        <v>2011150</v>
      </c>
      <c r="B123" s="111" t="s">
        <v>66</v>
      </c>
      <c r="C123" s="110">
        <v>127</v>
      </c>
      <c r="D123" s="110"/>
    </row>
    <row r="124" spans="1:4" s="101" customFormat="1" ht="18.0" customHeight="1" x14ac:dyDescent="0.15">
      <c r="A124" s="187">
        <v>2011199</v>
      </c>
      <c r="B124" s="111" t="s">
        <v>131</v>
      </c>
      <c r="C124" s="110">
        <v>135</v>
      </c>
      <c r="D124" s="110"/>
    </row>
    <row r="125" spans="1:4" s="101" customFormat="1" ht="18.0" customHeight="1" x14ac:dyDescent="0.15">
      <c r="A125" s="187">
        <v>20113</v>
      </c>
      <c r="B125" s="109" t="s">
        <v>132</v>
      </c>
      <c r="C125" s="110">
        <f>SUM(C126:C135)</f>
        <v>3047</v>
      </c>
      <c r="D125" s="110">
        <f>SUM(D126:D135)</f>
        <v>0</v>
      </c>
    </row>
    <row r="126" spans="1:4" s="102" customFormat="1" ht="18.0" customHeight="1" x14ac:dyDescent="0.15">
      <c r="A126" s="187">
        <v>2011301</v>
      </c>
      <c r="B126" s="111" t="s">
        <v>57</v>
      </c>
      <c r="C126" s="110">
        <v>2790</v>
      </c>
      <c r="D126" s="110"/>
    </row>
    <row r="127" spans="1:4" s="101" customFormat="1" ht="18.0" customHeight="1" x14ac:dyDescent="0.15">
      <c r="A127" s="187">
        <v>2011302</v>
      </c>
      <c r="B127" s="111" t="s">
        <v>58</v>
      </c>
      <c r="C127" s="110">
        <v>23</v>
      </c>
      <c r="D127" s="110"/>
    </row>
    <row r="128" spans="1:4" s="101" customFormat="1" ht="18.0" customHeight="1" x14ac:dyDescent="0.15">
      <c r="A128" s="187">
        <v>2011303</v>
      </c>
      <c r="B128" s="111" t="s">
        <v>59</v>
      </c>
      <c r="C128" s="110">
        <v>0</v>
      </c>
      <c r="D128" s="110"/>
    </row>
    <row r="129" spans="1:4" s="101" customFormat="1" ht="18.0" customHeight="1" x14ac:dyDescent="0.15">
      <c r="A129" s="187">
        <v>2011304</v>
      </c>
      <c r="B129" s="111" t="s">
        <v>133</v>
      </c>
      <c r="C129" s="110">
        <v>0</v>
      </c>
      <c r="D129" s="110"/>
    </row>
    <row r="130" spans="1:4" s="101" customFormat="1" ht="18.0" customHeight="1" x14ac:dyDescent="0.15">
      <c r="A130" s="187">
        <v>2011305</v>
      </c>
      <c r="B130" s="111" t="s">
        <v>134</v>
      </c>
      <c r="C130" s="110">
        <v>0</v>
      </c>
      <c r="D130" s="110"/>
    </row>
    <row r="131" spans="1:4" s="101" customFormat="1" ht="18.0" customHeight="1" x14ac:dyDescent="0.15">
      <c r="A131" s="187">
        <v>2011306</v>
      </c>
      <c r="B131" s="111" t="s">
        <v>135</v>
      </c>
      <c r="C131" s="110">
        <v>0</v>
      </c>
      <c r="D131" s="110"/>
    </row>
    <row r="132" spans="1:4" s="101" customFormat="1" ht="18.0" customHeight="1" x14ac:dyDescent="0.15">
      <c r="A132" s="187">
        <v>2011307</v>
      </c>
      <c r="B132" s="111" t="s">
        <v>136</v>
      </c>
      <c r="C132" s="110">
        <v>0</v>
      </c>
      <c r="D132" s="110"/>
    </row>
    <row r="133" spans="1:4" s="101" customFormat="1" ht="18.0" customHeight="1" x14ac:dyDescent="0.15">
      <c r="A133" s="187">
        <v>2011308</v>
      </c>
      <c r="B133" s="111" t="s">
        <v>137</v>
      </c>
      <c r="C133" s="110">
        <v>0</v>
      </c>
      <c r="D133" s="110"/>
    </row>
    <row r="134" spans="1:4" s="101" customFormat="1" ht="18.0" customHeight="1" x14ac:dyDescent="0.15">
      <c r="A134" s="187">
        <v>2011350</v>
      </c>
      <c r="B134" s="111" t="s">
        <v>66</v>
      </c>
      <c r="C134" s="110">
        <v>234</v>
      </c>
      <c r="D134" s="110"/>
    </row>
    <row r="135" spans="1:4" s="101" customFormat="1" ht="18.0" customHeight="1" x14ac:dyDescent="0.15">
      <c r="A135" s="187">
        <v>2011399</v>
      </c>
      <c r="B135" s="111" t="s">
        <v>138</v>
      </c>
      <c r="C135" s="110">
        <v>0</v>
      </c>
      <c r="D135" s="110"/>
    </row>
    <row r="136" spans="1:4" s="101" customFormat="1" ht="18.0" customHeight="1" x14ac:dyDescent="0.15">
      <c r="A136" s="187">
        <v>20114</v>
      </c>
      <c r="B136" s="109" t="s">
        <v>139</v>
      </c>
      <c r="C136" s="110">
        <f>SUM(C137:C148)</f>
        <v>0</v>
      </c>
      <c r="D136" s="110">
        <f>SUM(D137:D148)</f>
        <v>0</v>
      </c>
    </row>
    <row r="137" spans="1:4" s="102" customFormat="1" ht="18.0" customHeight="1" x14ac:dyDescent="0.15">
      <c r="A137" s="187">
        <v>2011401</v>
      </c>
      <c r="B137" s="111" t="s">
        <v>57</v>
      </c>
      <c r="C137" s="110">
        <v>0</v>
      </c>
      <c r="D137" s="110"/>
    </row>
    <row r="138" spans="1:4" s="101" customFormat="1" ht="18.0" customHeight="1" x14ac:dyDescent="0.15">
      <c r="A138" s="187">
        <v>2011402</v>
      </c>
      <c r="B138" s="111" t="s">
        <v>58</v>
      </c>
      <c r="C138" s="110">
        <v>0</v>
      </c>
      <c r="D138" s="110"/>
    </row>
    <row r="139" spans="1:4" s="101" customFormat="1" ht="18.0" customHeight="1" x14ac:dyDescent="0.15">
      <c r="A139" s="187">
        <v>2011403</v>
      </c>
      <c r="B139" s="111" t="s">
        <v>59</v>
      </c>
      <c r="C139" s="110">
        <v>0</v>
      </c>
      <c r="D139" s="110"/>
    </row>
    <row r="140" spans="1:4" s="101" customFormat="1" ht="18.0" customHeight="1" x14ac:dyDescent="0.15">
      <c r="A140" s="187">
        <v>2011404</v>
      </c>
      <c r="B140" s="111" t="s">
        <v>140</v>
      </c>
      <c r="C140" s="110">
        <v>0</v>
      </c>
      <c r="D140" s="110"/>
    </row>
    <row r="141" spans="1:4" s="101" customFormat="1" ht="18.0" customHeight="1" x14ac:dyDescent="0.15">
      <c r="A141" s="187">
        <v>2011405</v>
      </c>
      <c r="B141" s="111" t="s">
        <v>141</v>
      </c>
      <c r="C141" s="110">
        <v>0</v>
      </c>
      <c r="D141" s="110"/>
    </row>
    <row r="142" spans="1:4" s="101" customFormat="1" ht="18.0" customHeight="1" x14ac:dyDescent="0.15">
      <c r="A142" s="187">
        <v>2011406</v>
      </c>
      <c r="B142" s="111" t="s">
        <v>142</v>
      </c>
      <c r="C142" s="110">
        <v>0</v>
      </c>
      <c r="D142" s="110"/>
    </row>
    <row r="143" spans="1:4" s="101" customFormat="1" ht="18.0" customHeight="1" x14ac:dyDescent="0.15">
      <c r="A143" s="187">
        <v>2011408</v>
      </c>
      <c r="B143" s="111" t="s">
        <v>143</v>
      </c>
      <c r="C143" s="110">
        <v>0</v>
      </c>
      <c r="D143" s="110"/>
    </row>
    <row r="144" spans="1:4" s="101" customFormat="1" ht="18.0" customHeight="1" x14ac:dyDescent="0.15">
      <c r="A144" s="187">
        <v>2011409</v>
      </c>
      <c r="B144" s="111" t="s">
        <v>144</v>
      </c>
      <c r="C144" s="110">
        <v>0</v>
      </c>
      <c r="D144" s="110"/>
    </row>
    <row r="145" spans="1:4" s="101" customFormat="1" ht="18.0" customHeight="1" x14ac:dyDescent="0.15">
      <c r="A145" s="187">
        <v>2011410</v>
      </c>
      <c r="B145" s="111" t="s">
        <v>145</v>
      </c>
      <c r="C145" s="110">
        <v>0</v>
      </c>
      <c r="D145" s="110"/>
    </row>
    <row r="146" spans="1:4" s="101" customFormat="1" ht="18.0" customHeight="1" x14ac:dyDescent="0.15">
      <c r="A146" s="187">
        <v>2011411</v>
      </c>
      <c r="B146" s="111" t="s">
        <v>146</v>
      </c>
      <c r="C146" s="110">
        <v>0</v>
      </c>
      <c r="D146" s="110"/>
    </row>
    <row r="147" spans="1:4" s="101" customFormat="1" ht="18.0" customHeight="1" x14ac:dyDescent="0.15">
      <c r="A147" s="187">
        <v>2011450</v>
      </c>
      <c r="B147" s="111" t="s">
        <v>66</v>
      </c>
      <c r="C147" s="110">
        <v>0</v>
      </c>
      <c r="D147" s="110"/>
    </row>
    <row r="148" spans="1:4" s="101" customFormat="1" ht="18.0" customHeight="1" x14ac:dyDescent="0.15">
      <c r="A148" s="187">
        <v>2011499</v>
      </c>
      <c r="B148" s="111" t="s">
        <v>147</v>
      </c>
      <c r="C148" s="110">
        <v>0</v>
      </c>
      <c r="D148" s="110"/>
    </row>
    <row r="149" spans="1:4" s="102" customFormat="1" ht="18.0" customHeight="1" x14ac:dyDescent="0.15">
      <c r="A149" s="187">
        <v>20123</v>
      </c>
      <c r="B149" s="109" t="s">
        <v>148</v>
      </c>
      <c r="C149" s="110">
        <f>SUM(C150:C155)</f>
        <v>655</v>
      </c>
      <c r="D149" s="110">
        <f>SUM(D150:D155)</f>
        <v>0</v>
      </c>
    </row>
    <row r="150" spans="1:4" s="101" customFormat="1" ht="18.0" customHeight="1" x14ac:dyDescent="0.15">
      <c r="A150" s="187">
        <v>2012301</v>
      </c>
      <c r="B150" s="111" t="s">
        <v>57</v>
      </c>
      <c r="C150" s="110">
        <v>507</v>
      </c>
      <c r="D150" s="110"/>
    </row>
    <row r="151" spans="1:4" s="101" customFormat="1" ht="18.0" customHeight="1" x14ac:dyDescent="0.15">
      <c r="A151" s="187">
        <v>2012302</v>
      </c>
      <c r="B151" s="111" t="s">
        <v>58</v>
      </c>
      <c r="C151" s="110">
        <v>0</v>
      </c>
      <c r="D151" s="110"/>
    </row>
    <row r="152" spans="1:4" s="101" customFormat="1" ht="18.0" customHeight="1" x14ac:dyDescent="0.15">
      <c r="A152" s="187">
        <v>2012303</v>
      </c>
      <c r="B152" s="111" t="s">
        <v>59</v>
      </c>
      <c r="C152" s="110">
        <v>0</v>
      </c>
      <c r="D152" s="110"/>
    </row>
    <row r="153" spans="1:4" s="101" customFormat="1" ht="18.0" customHeight="1" x14ac:dyDescent="0.15">
      <c r="A153" s="187">
        <v>2012304</v>
      </c>
      <c r="B153" s="111" t="s">
        <v>149</v>
      </c>
      <c r="C153" s="110">
        <v>0</v>
      </c>
      <c r="D153" s="110"/>
    </row>
    <row r="154" spans="1:4" s="101" customFormat="1" ht="18.0" customHeight="1" x14ac:dyDescent="0.15">
      <c r="A154" s="187">
        <v>2012350</v>
      </c>
      <c r="B154" s="111" t="s">
        <v>66</v>
      </c>
      <c r="C154" s="110">
        <v>100</v>
      </c>
      <c r="D154" s="110"/>
    </row>
    <row r="155" spans="1:4" s="101" customFormat="1" ht="18.0" customHeight="1" x14ac:dyDescent="0.15">
      <c r="A155" s="187">
        <v>2012399</v>
      </c>
      <c r="B155" s="111" t="s">
        <v>150</v>
      </c>
      <c r="C155" s="110">
        <v>48</v>
      </c>
      <c r="D155" s="110"/>
    </row>
    <row r="156" spans="1:4" s="101" customFormat="1" ht="18.0" customHeight="1" x14ac:dyDescent="0.15">
      <c r="A156" s="187">
        <v>20125</v>
      </c>
      <c r="B156" s="109" t="s">
        <v>151</v>
      </c>
      <c r="C156" s="110">
        <f>SUM(C157:C163)</f>
        <v>0</v>
      </c>
      <c r="D156" s="110">
        <f>SUM(D157:D163)</f>
        <v>0</v>
      </c>
    </row>
    <row r="157" spans="1:4" s="101" customFormat="1" ht="18.0" customHeight="1" x14ac:dyDescent="0.15">
      <c r="A157" s="187">
        <v>2012501</v>
      </c>
      <c r="B157" s="111" t="s">
        <v>57</v>
      </c>
      <c r="C157" s="110">
        <v>0</v>
      </c>
      <c r="D157" s="110"/>
    </row>
    <row r="158" spans="1:4" s="101" customFormat="1" ht="18.0" customHeight="1" x14ac:dyDescent="0.15">
      <c r="A158" s="187">
        <v>2012502</v>
      </c>
      <c r="B158" s="111" t="s">
        <v>58</v>
      </c>
      <c r="C158" s="110">
        <v>0</v>
      </c>
      <c r="D158" s="110"/>
    </row>
    <row r="159" spans="1:4" s="102" customFormat="1" ht="18.0" customHeight="1" x14ac:dyDescent="0.15">
      <c r="A159" s="187">
        <v>2012503</v>
      </c>
      <c r="B159" s="111" t="s">
        <v>59</v>
      </c>
      <c r="C159" s="110">
        <v>0</v>
      </c>
      <c r="D159" s="110"/>
    </row>
    <row r="160" spans="1:4" s="101" customFormat="1" ht="18.0" customHeight="1" x14ac:dyDescent="0.15">
      <c r="A160" s="187">
        <v>2012504</v>
      </c>
      <c r="B160" s="111" t="s">
        <v>152</v>
      </c>
      <c r="C160" s="110">
        <v>0</v>
      </c>
      <c r="D160" s="110"/>
    </row>
    <row r="161" spans="1:4" s="101" customFormat="1" ht="18.0" customHeight="1" x14ac:dyDescent="0.15">
      <c r="A161" s="187">
        <v>2012505</v>
      </c>
      <c r="B161" s="111" t="s">
        <v>153</v>
      </c>
      <c r="C161" s="110">
        <v>0</v>
      </c>
      <c r="D161" s="110"/>
    </row>
    <row r="162" spans="1:4" s="101" customFormat="1" ht="18.0" customHeight="1" x14ac:dyDescent="0.15">
      <c r="A162" s="187">
        <v>2012550</v>
      </c>
      <c r="B162" s="111" t="s">
        <v>66</v>
      </c>
      <c r="C162" s="110">
        <v>0</v>
      </c>
      <c r="D162" s="110"/>
    </row>
    <row r="163" spans="1:4" s="101" customFormat="1" ht="18.0" customHeight="1" x14ac:dyDescent="0.15">
      <c r="A163" s="187">
        <v>2012599</v>
      </c>
      <c r="B163" s="111" t="s">
        <v>154</v>
      </c>
      <c r="C163" s="110">
        <v>0</v>
      </c>
      <c r="D163" s="110"/>
    </row>
    <row r="164" spans="1:4" s="101" customFormat="1" ht="18.0" customHeight="1" x14ac:dyDescent="0.15">
      <c r="A164" s="187">
        <v>20126</v>
      </c>
      <c r="B164" s="109" t="s">
        <v>155</v>
      </c>
      <c r="C164" s="110">
        <f>SUM(C165:C169)</f>
        <v>512</v>
      </c>
      <c r="D164" s="110">
        <f>SUM(D165:D169)</f>
        <v>0</v>
      </c>
    </row>
    <row r="165" spans="1:4" s="101" customFormat="1" ht="18.0" customHeight="1" x14ac:dyDescent="0.15">
      <c r="A165" s="187">
        <v>2012601</v>
      </c>
      <c r="B165" s="111" t="s">
        <v>57</v>
      </c>
      <c r="C165" s="110">
        <v>459</v>
      </c>
      <c r="D165" s="110"/>
    </row>
    <row r="166" spans="1:4" s="101" customFormat="1" ht="18.0" customHeight="1" x14ac:dyDescent="0.15">
      <c r="A166" s="187">
        <v>2012602</v>
      </c>
      <c r="B166" s="111" t="s">
        <v>58</v>
      </c>
      <c r="C166" s="110">
        <v>0</v>
      </c>
      <c r="D166" s="110"/>
    </row>
    <row r="167" spans="1:4" s="101" customFormat="1" ht="18.0" customHeight="1" x14ac:dyDescent="0.15">
      <c r="A167" s="187">
        <v>2012603</v>
      </c>
      <c r="B167" s="111" t="s">
        <v>59</v>
      </c>
      <c r="C167" s="110">
        <v>0</v>
      </c>
      <c r="D167" s="110"/>
    </row>
    <row r="168" spans="1:4" s="101" customFormat="1" ht="18.0" customHeight="1" x14ac:dyDescent="0.15">
      <c r="A168" s="187">
        <v>2012604</v>
      </c>
      <c r="B168" s="111" t="s">
        <v>156</v>
      </c>
      <c r="C168" s="110">
        <v>53</v>
      </c>
      <c r="D168" s="110"/>
    </row>
    <row r="169" spans="1:4" s="101" customFormat="1" ht="18.0" customHeight="1" x14ac:dyDescent="0.15">
      <c r="A169" s="187">
        <v>2012699</v>
      </c>
      <c r="B169" s="111" t="s">
        <v>157</v>
      </c>
      <c r="C169" s="110">
        <v>0</v>
      </c>
      <c r="D169" s="110"/>
    </row>
    <row r="170" spans="1:4" s="101" customFormat="1" ht="18.0" customHeight="1" x14ac:dyDescent="0.15">
      <c r="A170" s="187">
        <v>20128</v>
      </c>
      <c r="B170" s="109" t="s">
        <v>158</v>
      </c>
      <c r="C170" s="110">
        <f>SUM(C171:C176)</f>
        <v>112</v>
      </c>
      <c r="D170" s="110">
        <f>SUM(D171:D176)</f>
        <v>0</v>
      </c>
    </row>
    <row r="171" spans="1:4" s="101" customFormat="1" ht="18.0" customHeight="1" x14ac:dyDescent="0.15">
      <c r="A171" s="187">
        <v>2012801</v>
      </c>
      <c r="B171" s="111" t="s">
        <v>57</v>
      </c>
      <c r="C171" s="110">
        <v>0</v>
      </c>
      <c r="D171" s="110"/>
    </row>
    <row r="172" spans="1:4" s="102" customFormat="1" ht="18.0" customHeight="1" x14ac:dyDescent="0.15">
      <c r="A172" s="187">
        <v>2012802</v>
      </c>
      <c r="B172" s="111" t="s">
        <v>58</v>
      </c>
      <c r="C172" s="110">
        <v>112</v>
      </c>
      <c r="D172" s="110"/>
    </row>
    <row r="173" spans="1:4" s="101" customFormat="1" ht="18.0" customHeight="1" x14ac:dyDescent="0.15">
      <c r="A173" s="187">
        <v>2012803</v>
      </c>
      <c r="B173" s="111" t="s">
        <v>59</v>
      </c>
      <c r="C173" s="110">
        <v>0</v>
      </c>
      <c r="D173" s="110"/>
    </row>
    <row r="174" spans="1:4" s="101" customFormat="1" ht="18.0" customHeight="1" x14ac:dyDescent="0.15">
      <c r="A174" s="187">
        <v>2012804</v>
      </c>
      <c r="B174" s="111" t="s">
        <v>71</v>
      </c>
      <c r="C174" s="110">
        <v>0</v>
      </c>
      <c r="D174" s="110"/>
    </row>
    <row r="175" spans="1:4" s="101" customFormat="1" ht="18.0" customHeight="1" x14ac:dyDescent="0.15">
      <c r="A175" s="187">
        <v>2012850</v>
      </c>
      <c r="B175" s="111" t="s">
        <v>66</v>
      </c>
      <c r="C175" s="110">
        <v>0</v>
      </c>
      <c r="D175" s="110"/>
    </row>
    <row r="176" spans="1:4" s="101" customFormat="1" ht="18.0" customHeight="1" x14ac:dyDescent="0.15">
      <c r="A176" s="187">
        <v>2012899</v>
      </c>
      <c r="B176" s="111" t="s">
        <v>159</v>
      </c>
      <c r="C176" s="110">
        <v>0</v>
      </c>
      <c r="D176" s="110"/>
    </row>
    <row r="177" spans="1:4" s="101" customFormat="1" ht="18.0" customHeight="1" x14ac:dyDescent="0.15">
      <c r="A177" s="187">
        <v>20129</v>
      </c>
      <c r="B177" s="109" t="s">
        <v>160</v>
      </c>
      <c r="C177" s="110">
        <f>SUM(C178:C183)</f>
        <v>1807</v>
      </c>
      <c r="D177" s="110">
        <f>SUM(D178:D183)</f>
        <v>35</v>
      </c>
    </row>
    <row r="178" spans="1:4" s="101" customFormat="1" ht="18.0" customHeight="1" x14ac:dyDescent="0.15">
      <c r="A178" s="187">
        <v>2012901</v>
      </c>
      <c r="B178" s="111" t="s">
        <v>57</v>
      </c>
      <c r="C178" s="110">
        <v>677</v>
      </c>
      <c r="D178" s="110"/>
    </row>
    <row r="179" spans="1:4" s="102" customFormat="1" ht="18.0" customHeight="1" x14ac:dyDescent="0.15">
      <c r="A179" s="187">
        <v>2012902</v>
      </c>
      <c r="B179" s="111" t="s">
        <v>58</v>
      </c>
      <c r="C179" s="110">
        <v>328</v>
      </c>
      <c r="D179" s="110"/>
    </row>
    <row r="180" spans="1:4" s="101" customFormat="1" ht="18.0" customHeight="1" x14ac:dyDescent="0.15">
      <c r="A180" s="187">
        <v>2012903</v>
      </c>
      <c r="B180" s="111" t="s">
        <v>59</v>
      </c>
      <c r="C180" s="110">
        <v>0</v>
      </c>
      <c r="D180" s="110"/>
    </row>
    <row r="181" spans="1:4" s="101" customFormat="1" ht="18.0" customHeight="1" x14ac:dyDescent="0.15">
      <c r="A181" s="187">
        <v>2012906</v>
      </c>
      <c r="B181" s="111" t="s">
        <v>161</v>
      </c>
      <c r="C181" s="110">
        <v>138</v>
      </c>
      <c r="D181" s="110"/>
    </row>
    <row r="182" spans="1:4" s="101" customFormat="1" ht="18.0" customHeight="1" x14ac:dyDescent="0.15">
      <c r="A182" s="187">
        <v>2012950</v>
      </c>
      <c r="B182" s="111" t="s">
        <v>66</v>
      </c>
      <c r="C182" s="110">
        <v>387</v>
      </c>
      <c r="D182" s="110"/>
    </row>
    <row r="183" spans="1:4" s="101" customFormat="1" ht="18.0" customHeight="1" x14ac:dyDescent="0.15">
      <c r="A183" s="187">
        <v>2012999</v>
      </c>
      <c r="B183" s="111" t="s">
        <v>162</v>
      </c>
      <c r="C183" s="110">
        <v>277</v>
      </c>
      <c r="D183" s="110">
        <v>35</v>
      </c>
    </row>
    <row r="184" spans="1:4" s="101" customFormat="1" ht="18.0" customHeight="1" x14ac:dyDescent="0.15">
      <c r="A184" s="187">
        <v>20131</v>
      </c>
      <c r="B184" s="109" t="s">
        <v>163</v>
      </c>
      <c r="C184" s="110">
        <f>SUM(C185:C190)</f>
        <v>4535</v>
      </c>
      <c r="D184" s="110">
        <f>SUM(D185:D190)</f>
        <v>0</v>
      </c>
    </row>
    <row r="185" spans="1:4" s="101" customFormat="1" ht="18.0" customHeight="1" x14ac:dyDescent="0.15">
      <c r="A185" s="187">
        <v>2013101</v>
      </c>
      <c r="B185" s="111" t="s">
        <v>57</v>
      </c>
      <c r="C185" s="110">
        <v>4011</v>
      </c>
      <c r="D185" s="110"/>
    </row>
    <row r="186" spans="1:4" s="102" customFormat="1" ht="18.0" customHeight="1" x14ac:dyDescent="0.15">
      <c r="A186" s="187">
        <v>2013102</v>
      </c>
      <c r="B186" s="111" t="s">
        <v>58</v>
      </c>
      <c r="C186" s="110">
        <v>511</v>
      </c>
      <c r="D186" s="110"/>
    </row>
    <row r="187" spans="1:4" s="101" customFormat="1" ht="18.0" customHeight="1" x14ac:dyDescent="0.15">
      <c r="A187" s="187">
        <v>2013103</v>
      </c>
      <c r="B187" s="111" t="s">
        <v>59</v>
      </c>
      <c r="C187" s="110">
        <v>0</v>
      </c>
      <c r="D187" s="110"/>
    </row>
    <row r="188" spans="1:4" s="101" customFormat="1" ht="18.0" customHeight="1" x14ac:dyDescent="0.15">
      <c r="A188" s="187">
        <v>2013105</v>
      </c>
      <c r="B188" s="111" t="s">
        <v>164</v>
      </c>
      <c r="C188" s="110">
        <v>0</v>
      </c>
      <c r="D188" s="110"/>
    </row>
    <row r="189" spans="1:4" s="101" customFormat="1" ht="18.0" customHeight="1" x14ac:dyDescent="0.15">
      <c r="A189" s="187">
        <v>2013150</v>
      </c>
      <c r="B189" s="111" t="s">
        <v>66</v>
      </c>
      <c r="C189" s="110">
        <v>13</v>
      </c>
      <c r="D189" s="110"/>
    </row>
    <row r="190" spans="1:4" s="101" customFormat="1" ht="18.0" customHeight="1" x14ac:dyDescent="0.15">
      <c r="A190" s="187">
        <v>2013199</v>
      </c>
      <c r="B190" s="111" t="s">
        <v>165</v>
      </c>
      <c r="C190" s="110">
        <v>0</v>
      </c>
      <c r="D190" s="110"/>
    </row>
    <row r="191" spans="1:4" s="101" customFormat="1" ht="18.0" customHeight="1" x14ac:dyDescent="0.15">
      <c r="A191" s="187">
        <v>20132</v>
      </c>
      <c r="B191" s="109" t="s">
        <v>166</v>
      </c>
      <c r="C191" s="110">
        <f>SUM(C192:C197)</f>
        <v>2577</v>
      </c>
      <c r="D191" s="110">
        <f>SUM(D192:D197)</f>
        <v>0</v>
      </c>
    </row>
    <row r="192" spans="1:4" s="101" customFormat="1" ht="18.0" customHeight="1" x14ac:dyDescent="0.15">
      <c r="A192" s="187">
        <v>2013201</v>
      </c>
      <c r="B192" s="111" t="s">
        <v>57</v>
      </c>
      <c r="C192" s="110">
        <v>1547</v>
      </c>
      <c r="D192" s="110"/>
    </row>
    <row r="193" spans="1:4" s="101" customFormat="1" ht="18.0" customHeight="1" x14ac:dyDescent="0.15">
      <c r="A193" s="187">
        <v>2013202</v>
      </c>
      <c r="B193" s="111" t="s">
        <v>58</v>
      </c>
      <c r="C193" s="110">
        <v>253</v>
      </c>
      <c r="D193" s="110"/>
    </row>
    <row r="194" spans="1:4" s="101" customFormat="1" ht="18.0" customHeight="1" x14ac:dyDescent="0.15">
      <c r="A194" s="187">
        <v>2013203</v>
      </c>
      <c r="B194" s="111" t="s">
        <v>59</v>
      </c>
      <c r="C194" s="110">
        <v>0</v>
      </c>
      <c r="D194" s="110"/>
    </row>
    <row r="195" spans="1:4" s="102" customFormat="1" ht="18.0" customHeight="1" x14ac:dyDescent="0.15">
      <c r="A195" s="187">
        <v>2013204</v>
      </c>
      <c r="B195" s="111" t="s">
        <v>167</v>
      </c>
      <c r="C195" s="110">
        <v>0</v>
      </c>
      <c r="D195" s="110"/>
    </row>
    <row r="196" spans="1:4" s="101" customFormat="1" ht="18.0" customHeight="1" x14ac:dyDescent="0.15">
      <c r="A196" s="187">
        <v>2013250</v>
      </c>
      <c r="B196" s="111" t="s">
        <v>66</v>
      </c>
      <c r="C196" s="110">
        <v>68</v>
      </c>
      <c r="D196" s="110"/>
    </row>
    <row r="197" spans="1:4" s="101" customFormat="1" ht="18.0" customHeight="1" x14ac:dyDescent="0.15">
      <c r="A197" s="187">
        <v>2013299</v>
      </c>
      <c r="B197" s="111" t="s">
        <v>168</v>
      </c>
      <c r="C197" s="110">
        <v>709</v>
      </c>
      <c r="D197" s="110"/>
    </row>
    <row r="198" spans="1:4" s="101" customFormat="1" ht="18.0" customHeight="1" x14ac:dyDescent="0.15">
      <c r="A198" s="187">
        <v>20133</v>
      </c>
      <c r="B198" s="109" t="s">
        <v>169</v>
      </c>
      <c r="C198" s="110">
        <f>SUM(C199:C204)</f>
        <v>1414</v>
      </c>
      <c r="D198" s="110">
        <f>SUM(D199:D204)</f>
        <v>0</v>
      </c>
    </row>
    <row r="199" spans="1:4" s="101" customFormat="1" ht="18.0" customHeight="1" x14ac:dyDescent="0.15">
      <c r="A199" s="187">
        <v>2013301</v>
      </c>
      <c r="B199" s="111" t="s">
        <v>57</v>
      </c>
      <c r="C199" s="110">
        <v>832</v>
      </c>
      <c r="D199" s="110"/>
    </row>
    <row r="200" spans="1:4" s="101" customFormat="1" ht="18.0" customHeight="1" x14ac:dyDescent="0.15">
      <c r="A200" s="187">
        <v>2013302</v>
      </c>
      <c r="B200" s="111" t="s">
        <v>58</v>
      </c>
      <c r="C200" s="110">
        <v>402</v>
      </c>
      <c r="D200" s="110"/>
    </row>
    <row r="201" spans="1:4" s="102" customFormat="1" ht="18.0" customHeight="1" x14ac:dyDescent="0.15">
      <c r="A201" s="187">
        <v>2013303</v>
      </c>
      <c r="B201" s="111" t="s">
        <v>59</v>
      </c>
      <c r="C201" s="110">
        <v>0</v>
      </c>
      <c r="D201" s="110"/>
    </row>
    <row r="202" spans="1:4" s="101" customFormat="1" ht="18.0" customHeight="1" x14ac:dyDescent="0.15">
      <c r="A202" s="187"/>
      <c r="B202" s="111" t="s">
        <v>170</v>
      </c>
      <c r="C202" s="110"/>
      <c r="D202" s="110"/>
    </row>
    <row r="203" spans="1:4" s="101" customFormat="1" ht="18.0" customHeight="1" x14ac:dyDescent="0.15">
      <c r="A203" s="187">
        <v>2013350</v>
      </c>
      <c r="B203" s="111" t="s">
        <v>66</v>
      </c>
      <c r="C203" s="110">
        <v>180</v>
      </c>
      <c r="D203" s="110"/>
    </row>
    <row r="204" spans="1:4" s="101" customFormat="1" ht="18.0" customHeight="1" x14ac:dyDescent="0.15">
      <c r="A204" s="187">
        <v>2013399</v>
      </c>
      <c r="B204" s="111" t="s">
        <v>171</v>
      </c>
      <c r="C204" s="110">
        <v>0</v>
      </c>
      <c r="D204" s="110"/>
    </row>
    <row r="205" spans="1:4" s="101" customFormat="1" ht="18.0" customHeight="1" x14ac:dyDescent="0.15">
      <c r="A205" s="187">
        <v>20134</v>
      </c>
      <c r="B205" s="109" t="s">
        <v>172</v>
      </c>
      <c r="C205" s="110">
        <f>SUM(C206:C212)</f>
        <v>1650</v>
      </c>
      <c r="D205" s="110">
        <f>SUM(D206:D212)</f>
        <v>0</v>
      </c>
    </row>
    <row r="206" spans="1:4" s="101" customFormat="1" ht="18.0" customHeight="1" x14ac:dyDescent="0.15">
      <c r="A206" s="187">
        <v>2013401</v>
      </c>
      <c r="B206" s="111" t="s">
        <v>57</v>
      </c>
      <c r="C206" s="110">
        <v>1502</v>
      </c>
      <c r="D206" s="110"/>
    </row>
    <row r="207" spans="1:4" s="101" customFormat="1" ht="18.0" customHeight="1" x14ac:dyDescent="0.15">
      <c r="A207" s="187">
        <v>2013402</v>
      </c>
      <c r="B207" s="111" t="s">
        <v>58</v>
      </c>
      <c r="C207" s="110">
        <v>72</v>
      </c>
      <c r="D207" s="110"/>
    </row>
    <row r="208" spans="1:4" s="102" customFormat="1" ht="18.0" customHeight="1" x14ac:dyDescent="0.15">
      <c r="A208" s="187">
        <v>2013403</v>
      </c>
      <c r="B208" s="111" t="s">
        <v>59</v>
      </c>
      <c r="C208" s="110">
        <v>0</v>
      </c>
      <c r="D208" s="110"/>
    </row>
    <row r="209" spans="1:4" s="101" customFormat="1" ht="18.0" customHeight="1" x14ac:dyDescent="0.15">
      <c r="A209" s="187">
        <v>2013404</v>
      </c>
      <c r="B209" s="111" t="s">
        <v>173</v>
      </c>
      <c r="C209" s="110">
        <v>0</v>
      </c>
      <c r="D209" s="110"/>
    </row>
    <row r="210" spans="1:4" s="101" customFormat="1" ht="18.0" customHeight="1" x14ac:dyDescent="0.15">
      <c r="A210" s="187">
        <v>2013405</v>
      </c>
      <c r="B210" s="111" t="s">
        <v>174</v>
      </c>
      <c r="C210" s="110">
        <v>4</v>
      </c>
      <c r="D210" s="110"/>
    </row>
    <row r="211" spans="1:4" s="101" customFormat="1" ht="18.0" customHeight="1" x14ac:dyDescent="0.15">
      <c r="A211" s="187">
        <v>2013450</v>
      </c>
      <c r="B211" s="111" t="s">
        <v>66</v>
      </c>
      <c r="C211" s="110">
        <v>72</v>
      </c>
      <c r="D211" s="110"/>
    </row>
    <row r="212" spans="1:4" s="101" customFormat="1" ht="18.0" customHeight="1" x14ac:dyDescent="0.15">
      <c r="A212" s="187">
        <v>2013499</v>
      </c>
      <c r="B212" s="111" t="s">
        <v>175</v>
      </c>
      <c r="C212" s="110">
        <v>0</v>
      </c>
      <c r="D212" s="110"/>
    </row>
    <row r="213" spans="1:4" s="101" customFormat="1" ht="18.0" customHeight="1" x14ac:dyDescent="0.15">
      <c r="A213" s="187">
        <v>20135</v>
      </c>
      <c r="B213" s="109" t="s">
        <v>176</v>
      </c>
      <c r="C213" s="110">
        <f>SUM(C214:C218)</f>
        <v>0</v>
      </c>
      <c r="D213" s="110">
        <f>SUM(D214:D218)</f>
        <v>0</v>
      </c>
    </row>
    <row r="214" spans="1:4" s="101" customFormat="1" ht="18.0" customHeight="1" x14ac:dyDescent="0.15">
      <c r="A214" s="187">
        <v>2013501</v>
      </c>
      <c r="B214" s="111" t="s">
        <v>57</v>
      </c>
      <c r="C214" s="110">
        <v>0</v>
      </c>
      <c r="D214" s="110"/>
    </row>
    <row r="215" spans="1:4" s="101" customFormat="1" ht="18.0" customHeight="1" x14ac:dyDescent="0.15">
      <c r="A215" s="187">
        <v>2013502</v>
      </c>
      <c r="B215" s="111" t="s">
        <v>58</v>
      </c>
      <c r="C215" s="110">
        <v>0</v>
      </c>
      <c r="D215" s="110"/>
    </row>
    <row r="216" spans="1:4" s="102" customFormat="1" ht="18.0" customHeight="1" x14ac:dyDescent="0.15">
      <c r="A216" s="187">
        <v>2013503</v>
      </c>
      <c r="B216" s="111" t="s">
        <v>59</v>
      </c>
      <c r="C216" s="110">
        <v>0</v>
      </c>
      <c r="D216" s="110"/>
    </row>
    <row r="217" spans="1:4" s="101" customFormat="1" ht="18.0" customHeight="1" x14ac:dyDescent="0.15">
      <c r="A217" s="187">
        <v>2013550</v>
      </c>
      <c r="B217" s="111" t="s">
        <v>66</v>
      </c>
      <c r="C217" s="110">
        <v>0</v>
      </c>
      <c r="D217" s="110"/>
    </row>
    <row r="218" spans="1:4" s="101" customFormat="1" ht="18.0" customHeight="1" x14ac:dyDescent="0.15">
      <c r="A218" s="187">
        <v>2013599</v>
      </c>
      <c r="B218" s="111" t="s">
        <v>177</v>
      </c>
      <c r="C218" s="110">
        <v>0</v>
      </c>
      <c r="D218" s="110"/>
    </row>
    <row r="219" spans="1:4" s="101" customFormat="1" ht="18.0" customHeight="1" x14ac:dyDescent="0.15">
      <c r="A219" s="187">
        <v>20136</v>
      </c>
      <c r="B219" s="109" t="s">
        <v>178</v>
      </c>
      <c r="C219" s="110">
        <f>SUM(C220:C224)</f>
        <v>0</v>
      </c>
      <c r="D219" s="110">
        <f>SUM(D220:D224)</f>
        <v>0</v>
      </c>
    </row>
    <row r="220" spans="1:4" s="101" customFormat="1" ht="18.0" customHeight="1" x14ac:dyDescent="0.15">
      <c r="A220" s="187">
        <v>2013601</v>
      </c>
      <c r="B220" s="111" t="s">
        <v>57</v>
      </c>
      <c r="C220" s="110">
        <v>0</v>
      </c>
      <c r="D220" s="110"/>
    </row>
    <row r="221" spans="1:4" s="101" customFormat="1" ht="18.0" customHeight="1" x14ac:dyDescent="0.15">
      <c r="A221" s="187">
        <v>2013602</v>
      </c>
      <c r="B221" s="111" t="s">
        <v>58</v>
      </c>
      <c r="C221" s="110">
        <v>0</v>
      </c>
      <c r="D221" s="110"/>
    </row>
    <row r="222" spans="1:4" s="101" customFormat="1" ht="18.0" customHeight="1" x14ac:dyDescent="0.15">
      <c r="A222" s="187">
        <v>2013603</v>
      </c>
      <c r="B222" s="111" t="s">
        <v>59</v>
      </c>
      <c r="C222" s="110">
        <v>0</v>
      </c>
      <c r="D222" s="110"/>
    </row>
    <row r="223" spans="1:4" s="102" customFormat="1" ht="18.0" customHeight="1" x14ac:dyDescent="0.15">
      <c r="A223" s="187">
        <v>2013650</v>
      </c>
      <c r="B223" s="111" t="s">
        <v>66</v>
      </c>
      <c r="C223" s="110">
        <v>0</v>
      </c>
      <c r="D223" s="110"/>
    </row>
    <row r="224" spans="1:4" s="101" customFormat="1" ht="18.0" customHeight="1" x14ac:dyDescent="0.15">
      <c r="A224" s="187">
        <v>2013699</v>
      </c>
      <c r="B224" s="111" t="s">
        <v>179</v>
      </c>
      <c r="C224" s="110">
        <v>0</v>
      </c>
      <c r="D224" s="110"/>
    </row>
    <row r="225" spans="1:4" s="101" customFormat="1" ht="18.0" customHeight="1" x14ac:dyDescent="0.15">
      <c r="A225" s="187">
        <v>20137</v>
      </c>
      <c r="B225" s="109" t="s">
        <v>180</v>
      </c>
      <c r="C225" s="110">
        <f>SUM(C226:C231)</f>
        <v>0</v>
      </c>
      <c r="D225" s="110">
        <f>SUM(D226:D231)</f>
        <v>0</v>
      </c>
    </row>
    <row r="226" spans="1:4" s="101" customFormat="1" ht="18.0" customHeight="1" x14ac:dyDescent="0.15">
      <c r="A226" s="187">
        <v>2013701</v>
      </c>
      <c r="B226" s="111" t="s">
        <v>57</v>
      </c>
      <c r="C226" s="110">
        <v>0</v>
      </c>
      <c r="D226" s="110"/>
    </row>
    <row r="227" spans="1:4" s="101" customFormat="1" ht="18.0" customHeight="1" x14ac:dyDescent="0.15">
      <c r="A227" s="187">
        <v>2013702</v>
      </c>
      <c r="B227" s="111" t="s">
        <v>58</v>
      </c>
      <c r="C227" s="110">
        <v>0</v>
      </c>
      <c r="D227" s="110"/>
    </row>
    <row r="228" spans="1:4" s="101" customFormat="1" ht="18.0" customHeight="1" x14ac:dyDescent="0.15">
      <c r="A228" s="187">
        <v>2013703</v>
      </c>
      <c r="B228" s="111" t="s">
        <v>59</v>
      </c>
      <c r="C228" s="110">
        <v>0</v>
      </c>
      <c r="D228" s="110"/>
    </row>
    <row r="229" spans="1:4" s="102" customFormat="1" ht="18.0" customHeight="1" x14ac:dyDescent="0.15">
      <c r="A229" s="187"/>
      <c r="B229" s="111" t="s">
        <v>181</v>
      </c>
      <c r="C229" s="110"/>
      <c r="D229" s="110"/>
    </row>
    <row r="230" spans="1:4" s="101" customFormat="1" ht="18.0" customHeight="1" x14ac:dyDescent="0.15">
      <c r="A230" s="187">
        <v>2013750</v>
      </c>
      <c r="B230" s="111" t="s">
        <v>66</v>
      </c>
      <c r="C230" s="110">
        <v>0</v>
      </c>
      <c r="D230" s="110"/>
    </row>
    <row r="231" spans="1:4" s="101" customFormat="1" ht="18.0" customHeight="1" x14ac:dyDescent="0.15">
      <c r="A231" s="187">
        <v>2013799</v>
      </c>
      <c r="B231" s="111" t="s">
        <v>182</v>
      </c>
      <c r="C231" s="110">
        <v>0</v>
      </c>
      <c r="D231" s="110"/>
    </row>
    <row r="232" spans="1:4" s="101" customFormat="1" ht="18.0" customHeight="1" x14ac:dyDescent="0.15">
      <c r="A232" s="187">
        <v>20138</v>
      </c>
      <c r="B232" s="109" t="s">
        <v>183</v>
      </c>
      <c r="C232" s="110">
        <f>SUM(C233:C246)</f>
        <v>5846</v>
      </c>
      <c r="D232" s="110">
        <f>SUM(D233:D246)</f>
        <v>0</v>
      </c>
    </row>
    <row r="233" spans="1:4" s="101" customFormat="1" ht="18.0" customHeight="1" x14ac:dyDescent="0.15">
      <c r="A233" s="187">
        <v>2013801</v>
      </c>
      <c r="B233" s="111" t="s">
        <v>57</v>
      </c>
      <c r="C233" s="110">
        <v>3771</v>
      </c>
      <c r="D233" s="110"/>
    </row>
    <row r="234" spans="1:4" s="101" customFormat="1" ht="18.0" customHeight="1" x14ac:dyDescent="0.15">
      <c r="A234" s="187">
        <v>2013802</v>
      </c>
      <c r="B234" s="111" t="s">
        <v>58</v>
      </c>
      <c r="C234" s="110">
        <v>0</v>
      </c>
      <c r="D234" s="110"/>
    </row>
    <row r="235" spans="1:4" s="102" customFormat="1" ht="18.0" customHeight="1" x14ac:dyDescent="0.15">
      <c r="A235" s="187">
        <v>2013803</v>
      </c>
      <c r="B235" s="111" t="s">
        <v>59</v>
      </c>
      <c r="C235" s="110">
        <v>0</v>
      </c>
      <c r="D235" s="110"/>
    </row>
    <row r="236" spans="1:4" s="101" customFormat="1" ht="18.0" customHeight="1" x14ac:dyDescent="0.15">
      <c r="A236" s="187">
        <v>2013804</v>
      </c>
      <c r="B236" s="111" t="s">
        <v>184</v>
      </c>
      <c r="C236" s="110">
        <v>0</v>
      </c>
      <c r="D236" s="110"/>
    </row>
    <row r="237" spans="1:4" s="101" customFormat="1" ht="18.0" customHeight="1" x14ac:dyDescent="0.15">
      <c r="A237" s="187">
        <v>2013805</v>
      </c>
      <c r="B237" s="111" t="s">
        <v>185</v>
      </c>
      <c r="C237" s="110">
        <v>10</v>
      </c>
      <c r="D237" s="110"/>
    </row>
    <row r="238" spans="1:4" s="101" customFormat="1" ht="18.0" customHeight="1" x14ac:dyDescent="0.15">
      <c r="A238" s="187">
        <v>2013806</v>
      </c>
      <c r="B238" s="111" t="s">
        <v>186</v>
      </c>
      <c r="C238" s="110">
        <v>0</v>
      </c>
      <c r="D238" s="110"/>
    </row>
    <row r="239" spans="1:4" s="101" customFormat="1" ht="18.0" customHeight="1" x14ac:dyDescent="0.15">
      <c r="A239" s="187">
        <v>2013807</v>
      </c>
      <c r="B239" s="111" t="s">
        <v>187</v>
      </c>
      <c r="C239" s="110">
        <v>0</v>
      </c>
      <c r="D239" s="110"/>
    </row>
    <row r="240" spans="1:4" s="101" customFormat="1" ht="18.0" customHeight="1" x14ac:dyDescent="0.15">
      <c r="A240" s="187">
        <v>2013808</v>
      </c>
      <c r="B240" s="111" t="s">
        <v>99</v>
      </c>
      <c r="C240" s="110">
        <v>0</v>
      </c>
      <c r="D240" s="110"/>
    </row>
    <row r="241" spans="1:4" s="102" customFormat="1" ht="18.0" customHeight="1" x14ac:dyDescent="0.15">
      <c r="A241" s="187">
        <v>2013811</v>
      </c>
      <c r="B241" s="111" t="s">
        <v>188</v>
      </c>
      <c r="C241" s="110">
        <v>0</v>
      </c>
      <c r="D241" s="110"/>
    </row>
    <row r="242" spans="1:4" s="101" customFormat="1" ht="18.0" customHeight="1" x14ac:dyDescent="0.15">
      <c r="A242" s="187">
        <v>2013812</v>
      </c>
      <c r="B242" s="111" t="s">
        <v>189</v>
      </c>
      <c r="C242" s="110">
        <v>0</v>
      </c>
      <c r="D242" s="110"/>
    </row>
    <row r="243" spans="1:4" s="101" customFormat="1" ht="18.0" customHeight="1" x14ac:dyDescent="0.15">
      <c r="A243" s="187">
        <v>2013813</v>
      </c>
      <c r="B243" s="111" t="s">
        <v>190</v>
      </c>
      <c r="C243" s="110">
        <v>0</v>
      </c>
      <c r="D243" s="110"/>
    </row>
    <row r="244" spans="1:4" s="101" customFormat="1" ht="18.0" customHeight="1" x14ac:dyDescent="0.15">
      <c r="A244" s="187">
        <v>2013814</v>
      </c>
      <c r="B244" s="111" t="s">
        <v>191</v>
      </c>
      <c r="C244" s="110">
        <v>0</v>
      </c>
      <c r="D244" s="110"/>
    </row>
    <row r="245" spans="1:4" s="101" customFormat="1" ht="18.0" customHeight="1" x14ac:dyDescent="0.15">
      <c r="A245" s="187">
        <v>2013850</v>
      </c>
      <c r="B245" s="111" t="s">
        <v>66</v>
      </c>
      <c r="C245" s="110">
        <v>1919</v>
      </c>
      <c r="D245" s="110"/>
    </row>
    <row r="246" spans="1:4" s="101" customFormat="1" ht="18.0" customHeight="1" x14ac:dyDescent="0.15">
      <c r="A246" s="187">
        <v>2013899</v>
      </c>
      <c r="B246" s="111" t="s">
        <v>192</v>
      </c>
      <c r="C246" s="110">
        <v>146</v>
      </c>
      <c r="D246" s="110"/>
    </row>
    <row r="247" spans="1:4" s="102" customFormat="1" ht="18.0" customHeight="1" x14ac:dyDescent="0.15">
      <c r="A247" s="187">
        <v>20199</v>
      </c>
      <c r="B247" s="109" t="s">
        <v>193</v>
      </c>
      <c r="C247" s="110">
        <f>SUM(C248:C249)</f>
        <v>80</v>
      </c>
      <c r="D247" s="110">
        <f>SUM(D248:D249)</f>
        <v>0</v>
      </c>
    </row>
    <row r="248" spans="1:4" s="101" customFormat="1" ht="18.0" customHeight="1" x14ac:dyDescent="0.15">
      <c r="A248" s="187">
        <v>2019901</v>
      </c>
      <c r="B248" s="111" t="s">
        <v>194</v>
      </c>
      <c r="C248" s="110">
        <v>0</v>
      </c>
      <c r="D248" s="110"/>
    </row>
    <row r="249" spans="1:4" s="101" customFormat="1" ht="18.0" customHeight="1" x14ac:dyDescent="0.15">
      <c r="A249" s="187">
        <v>2019999</v>
      </c>
      <c r="B249" s="111" t="s">
        <v>195</v>
      </c>
      <c r="C249" s="110">
        <v>80</v>
      </c>
      <c r="D249" s="110"/>
    </row>
    <row r="250" spans="1:4" s="101" customFormat="1" ht="18.0" customHeight="1" x14ac:dyDescent="0.15">
      <c r="A250" s="187">
        <v>202</v>
      </c>
      <c r="B250" s="109" t="s">
        <v>196</v>
      </c>
      <c r="C250" s="110">
        <f>C251</f>
        <v>0</v>
      </c>
      <c r="D250" s="110">
        <f>D251</f>
        <v>0</v>
      </c>
    </row>
    <row r="251" spans="1:4" s="101" customFormat="1" ht="18.0" customHeight="1" x14ac:dyDescent="0.15">
      <c r="A251" s="187">
        <v>20201</v>
      </c>
      <c r="B251" s="109" t="s">
        <v>197</v>
      </c>
      <c r="C251" s="110">
        <f>SUM(C252:C252)</f>
        <v>0</v>
      </c>
      <c r="D251" s="110">
        <f>SUM(D252:D252)</f>
        <v>0</v>
      </c>
    </row>
    <row r="252" spans="1:4" s="101" customFormat="1" ht="18.0" customHeight="1" x14ac:dyDescent="0.15">
      <c r="A252" s="187">
        <v>2020102</v>
      </c>
      <c r="B252" s="111" t="s">
        <v>58</v>
      </c>
      <c r="C252" s="110">
        <v>0</v>
      </c>
      <c r="D252" s="110"/>
    </row>
    <row r="253" spans="1:4" s="102" customFormat="1" ht="18.0" customHeight="1" x14ac:dyDescent="0.15">
      <c r="A253" s="187">
        <v>203</v>
      </c>
      <c r="B253" s="109" t="s">
        <v>198</v>
      </c>
      <c r="C253" s="110">
        <f>SUM(C254,C264)</f>
        <v>0</v>
      </c>
      <c r="D253" s="110">
        <f>SUM(D254,D264)</f>
        <v>0</v>
      </c>
    </row>
    <row r="254" spans="1:4" s="101" customFormat="1" ht="18.0" customHeight="1" x14ac:dyDescent="0.15">
      <c r="A254" s="187">
        <v>20306</v>
      </c>
      <c r="B254" s="109" t="s">
        <v>199</v>
      </c>
      <c r="C254" s="110">
        <f>SUM(C255:C263)</f>
        <v>0</v>
      </c>
      <c r="D254" s="110">
        <f>SUM(D255:D263)</f>
        <v>0</v>
      </c>
    </row>
    <row r="255" spans="1:4" s="101" customFormat="1" ht="18.0" customHeight="1" x14ac:dyDescent="0.15">
      <c r="A255" s="187">
        <v>2030601</v>
      </c>
      <c r="B255" s="111" t="s">
        <v>200</v>
      </c>
      <c r="C255" s="110">
        <v>0</v>
      </c>
      <c r="D255" s="110"/>
    </row>
    <row r="256" spans="1:4" s="102" customFormat="1" ht="18.0" customHeight="1" x14ac:dyDescent="0.15">
      <c r="A256" s="187">
        <v>2030602</v>
      </c>
      <c r="B256" s="111" t="s">
        <v>201</v>
      </c>
      <c r="C256" s="110">
        <v>0</v>
      </c>
      <c r="D256" s="110"/>
    </row>
    <row r="257" spans="1:4" s="102" customFormat="1" ht="18.0" customHeight="1" x14ac:dyDescent="0.15">
      <c r="A257" s="187">
        <v>2030603</v>
      </c>
      <c r="B257" s="111" t="s">
        <v>202</v>
      </c>
      <c r="C257" s="110">
        <v>0</v>
      </c>
      <c r="D257" s="110"/>
    </row>
    <row r="258" spans="1:4" s="101" customFormat="1" ht="18.0" customHeight="1" x14ac:dyDescent="0.15">
      <c r="A258" s="187">
        <v>2030604</v>
      </c>
      <c r="B258" s="111" t="s">
        <v>203</v>
      </c>
      <c r="C258" s="110">
        <v>0</v>
      </c>
      <c r="D258" s="110"/>
    </row>
    <row r="259" spans="1:4" s="101" customFormat="1" ht="18.0" customHeight="1" x14ac:dyDescent="0.15">
      <c r="A259" s="187">
        <v>2030605</v>
      </c>
      <c r="B259" s="111" t="s">
        <v>204</v>
      </c>
      <c r="C259" s="110">
        <v>0</v>
      </c>
      <c r="D259" s="110"/>
    </row>
    <row r="260" spans="1:4" s="101" customFormat="1" ht="18.0" customHeight="1" x14ac:dyDescent="0.15">
      <c r="A260" s="187">
        <v>2030606</v>
      </c>
      <c r="B260" s="111" t="s">
        <v>205</v>
      </c>
      <c r="C260" s="110">
        <v>0</v>
      </c>
      <c r="D260" s="110"/>
    </row>
    <row r="261" spans="1:4" s="101" customFormat="1" ht="18.0" customHeight="1" x14ac:dyDescent="0.15">
      <c r="A261" s="187">
        <v>2030607</v>
      </c>
      <c r="B261" s="111" t="s">
        <v>206</v>
      </c>
      <c r="C261" s="110">
        <v>0</v>
      </c>
      <c r="D261" s="110"/>
    </row>
    <row r="262" spans="1:4" s="101" customFormat="1" ht="18.0" customHeight="1" x14ac:dyDescent="0.15">
      <c r="A262" s="187">
        <v>2030608</v>
      </c>
      <c r="B262" s="111" t="s">
        <v>207</v>
      </c>
      <c r="C262" s="110">
        <v>0</v>
      </c>
      <c r="D262" s="110"/>
    </row>
    <row r="263" spans="1:4" s="101" customFormat="1" ht="18.0" customHeight="1" x14ac:dyDescent="0.15">
      <c r="A263" s="187">
        <v>2030699</v>
      </c>
      <c r="B263" s="111" t="s">
        <v>208</v>
      </c>
      <c r="C263" s="110">
        <v>0</v>
      </c>
      <c r="D263" s="110"/>
    </row>
    <row r="264" spans="1:4" s="102" customFormat="1" ht="18.0" customHeight="1" x14ac:dyDescent="0.15">
      <c r="A264" s="187">
        <v>20399</v>
      </c>
      <c r="B264" s="109" t="s">
        <v>209</v>
      </c>
      <c r="C264" s="110"/>
      <c r="D264" s="110"/>
    </row>
    <row r="265" spans="1:4" s="101" customFormat="1" ht="18.0" customHeight="1" x14ac:dyDescent="0.15">
      <c r="A265" s="187">
        <v>204</v>
      </c>
      <c r="B265" s="109" t="s">
        <v>210</v>
      </c>
      <c r="C265" s="188">
        <f>SUM(C266,C269,C280,C287,C295,C304,C320,C330,C340,C348,C354)</f>
        <v>61293</v>
      </c>
      <c r="D265" s="188">
        <f>SUM(D266,D269,D280,D287,D295,D304,D320,D330,D340,D348,D354)</f>
        <v>157</v>
      </c>
    </row>
    <row r="266" spans="1:4" s="101" customFormat="1" ht="18.0" customHeight="1" x14ac:dyDescent="0.15">
      <c r="A266" s="187">
        <v>20401</v>
      </c>
      <c r="B266" s="109" t="s">
        <v>211</v>
      </c>
      <c r="C266" s="110">
        <f>SUM(C267:C268)</f>
        <v>0</v>
      </c>
      <c r="D266" s="189">
        <f>SUM(D267:D268)</f>
        <v>0</v>
      </c>
    </row>
    <row r="267" spans="1:4" s="102" customFormat="1" ht="18.0" customHeight="1" x14ac:dyDescent="0.15">
      <c r="A267" s="187">
        <v>2040101</v>
      </c>
      <c r="B267" s="111" t="s">
        <v>212</v>
      </c>
      <c r="C267" s="110">
        <v>0</v>
      </c>
      <c r="D267" s="110"/>
    </row>
    <row r="268" spans="1:4" s="101" customFormat="1" ht="18.0" customHeight="1" x14ac:dyDescent="0.15">
      <c r="A268" s="187">
        <v>2040199</v>
      </c>
      <c r="B268" s="111" t="s">
        <v>213</v>
      </c>
      <c r="C268" s="110">
        <v>0</v>
      </c>
      <c r="D268" s="110"/>
    </row>
    <row r="269" spans="1:4" s="101" customFormat="1" ht="18.0" customHeight="1" x14ac:dyDescent="0.15">
      <c r="A269" s="187">
        <v>20402</v>
      </c>
      <c r="B269" s="109" t="s">
        <v>214</v>
      </c>
      <c r="C269" s="188">
        <f>SUM(C270:C279)</f>
        <v>52013</v>
      </c>
      <c r="D269" s="188">
        <f>SUM(D270:D279)</f>
        <v>157</v>
      </c>
    </row>
    <row r="270" spans="1:4" s="101" customFormat="1" ht="18.0" customHeight="1" x14ac:dyDescent="0.15">
      <c r="A270" s="187">
        <v>2040201</v>
      </c>
      <c r="B270" s="111" t="s">
        <v>57</v>
      </c>
      <c r="C270" s="110">
        <v>44162</v>
      </c>
      <c r="D270" s="110"/>
    </row>
    <row r="271" spans="1:4" s="101" customFormat="1" ht="18.0" customHeight="1" x14ac:dyDescent="0.15">
      <c r="A271" s="187">
        <v>2040202</v>
      </c>
      <c r="B271" s="111" t="s">
        <v>58</v>
      </c>
      <c r="C271" s="110">
        <v>5421</v>
      </c>
      <c r="D271" s="110">
        <v>157</v>
      </c>
    </row>
    <row r="272" spans="1:4" s="101" customFormat="1" ht="18.0" customHeight="1" x14ac:dyDescent="0.15">
      <c r="A272" s="187">
        <v>2040203</v>
      </c>
      <c r="B272" s="111" t="s">
        <v>59</v>
      </c>
      <c r="C272" s="110">
        <v>0</v>
      </c>
      <c r="D272" s="110"/>
    </row>
    <row r="273" spans="1:4" s="101" customFormat="1" ht="18.0" customHeight="1" x14ac:dyDescent="0.15">
      <c r="A273" s="187">
        <v>2040219</v>
      </c>
      <c r="B273" s="111" t="s">
        <v>99</v>
      </c>
      <c r="C273" s="110">
        <v>348</v>
      </c>
      <c r="D273" s="110"/>
    </row>
    <row r="274" spans="1:4" s="102" customFormat="1" ht="18.0" customHeight="1" x14ac:dyDescent="0.15">
      <c r="A274" s="187">
        <v>2040220</v>
      </c>
      <c r="B274" s="111" t="s">
        <v>215</v>
      </c>
      <c r="C274" s="110">
        <v>1915</v>
      </c>
      <c r="D274" s="110"/>
    </row>
    <row r="275" spans="1:4" s="101" customFormat="1" ht="18.0" customHeight="1" x14ac:dyDescent="0.15">
      <c r="A275" s="187">
        <v>2040221</v>
      </c>
      <c r="B275" s="111" t="s">
        <v>216</v>
      </c>
      <c r="C275" s="110">
        <v>0</v>
      </c>
      <c r="D275" s="110"/>
    </row>
    <row r="276" spans="1:4" s="101" customFormat="1" ht="18.0" customHeight="1" x14ac:dyDescent="0.15">
      <c r="A276" s="187"/>
      <c r="B276" s="111" t="s">
        <v>217</v>
      </c>
      <c r="C276" s="110"/>
      <c r="D276" s="110"/>
    </row>
    <row r="277" spans="1:4" s="101" customFormat="1" ht="18.0" customHeight="1" x14ac:dyDescent="0.15">
      <c r="A277" s="187"/>
      <c r="B277" s="111" t="s">
        <v>218</v>
      </c>
      <c r="C277" s="110"/>
      <c r="D277" s="110"/>
    </row>
    <row r="278" spans="1:4" s="101" customFormat="1" ht="18.0" customHeight="1" x14ac:dyDescent="0.15">
      <c r="A278" s="187">
        <v>2040250</v>
      </c>
      <c r="B278" s="111" t="s">
        <v>66</v>
      </c>
      <c r="C278" s="110">
        <v>137</v>
      </c>
      <c r="D278" s="110"/>
    </row>
    <row r="279" spans="1:4" s="101" customFormat="1" ht="18.0" customHeight="1" x14ac:dyDescent="0.15">
      <c r="A279" s="187">
        <v>2040299</v>
      </c>
      <c r="B279" s="111" t="s">
        <v>219</v>
      </c>
      <c r="C279" s="110">
        <v>30</v>
      </c>
      <c r="D279" s="110"/>
    </row>
    <row r="280" spans="1:4" s="102" customFormat="1" ht="18.0" customHeight="1" x14ac:dyDescent="0.15">
      <c r="A280" s="187">
        <v>20403</v>
      </c>
      <c r="B280" s="109" t="s">
        <v>220</v>
      </c>
      <c r="C280" s="188">
        <f>SUM(C281:C286)</f>
        <v>0</v>
      </c>
      <c r="D280" s="188">
        <f>SUM(D281:D286)</f>
        <v>0</v>
      </c>
    </row>
    <row r="281" spans="1:4" s="101" customFormat="1" ht="18.0" customHeight="1" x14ac:dyDescent="0.15">
      <c r="A281" s="187">
        <v>2040301</v>
      </c>
      <c r="B281" s="111" t="s">
        <v>57</v>
      </c>
      <c r="C281" s="110">
        <v>0</v>
      </c>
      <c r="D281" s="110"/>
    </row>
    <row r="282" spans="1:4" s="101" customFormat="1" ht="18.0" customHeight="1" x14ac:dyDescent="0.15">
      <c r="A282" s="187">
        <v>2040302</v>
      </c>
      <c r="B282" s="111" t="s">
        <v>58</v>
      </c>
      <c r="C282" s="110">
        <v>0</v>
      </c>
      <c r="D282" s="110"/>
    </row>
    <row r="283" spans="1:4" s="101" customFormat="1" ht="18.0" customHeight="1" x14ac:dyDescent="0.15">
      <c r="A283" s="187">
        <v>2040303</v>
      </c>
      <c r="B283" s="111" t="s">
        <v>59</v>
      </c>
      <c r="C283" s="110">
        <v>0</v>
      </c>
      <c r="D283" s="110"/>
    </row>
    <row r="284" spans="1:4" s="102" customFormat="1" ht="18.0" customHeight="1" x14ac:dyDescent="0.15">
      <c r="A284" s="187">
        <v>2040304</v>
      </c>
      <c r="B284" s="111" t="s">
        <v>221</v>
      </c>
      <c r="C284" s="110">
        <v>0</v>
      </c>
      <c r="D284" s="110"/>
    </row>
    <row r="285" spans="1:4" s="101" customFormat="1" ht="18.0" customHeight="1" x14ac:dyDescent="0.15">
      <c r="A285" s="187">
        <v>2040350</v>
      </c>
      <c r="B285" s="111" t="s">
        <v>66</v>
      </c>
      <c r="C285" s="110">
        <v>0</v>
      </c>
      <c r="D285" s="110"/>
    </row>
    <row r="286" spans="1:4" s="101" customFormat="1" ht="18.0" customHeight="1" x14ac:dyDescent="0.15">
      <c r="A286" s="187">
        <v>2040399</v>
      </c>
      <c r="B286" s="111" t="s">
        <v>222</v>
      </c>
      <c r="C286" s="110">
        <v>0</v>
      </c>
      <c r="D286" s="110"/>
    </row>
    <row r="287" spans="1:4" s="101" customFormat="1" ht="18.0" customHeight="1" x14ac:dyDescent="0.15">
      <c r="A287" s="187">
        <v>20404</v>
      </c>
      <c r="B287" s="109" t="s">
        <v>223</v>
      </c>
      <c r="C287" s="188">
        <f>SUM(C288:C294)</f>
        <v>2192</v>
      </c>
      <c r="D287" s="188">
        <f>SUM(D288:D294)</f>
        <v>0</v>
      </c>
    </row>
    <row r="288" spans="1:4" s="101" customFormat="1" ht="18.0" customHeight="1" x14ac:dyDescent="0.15">
      <c r="A288" s="187">
        <v>2040401</v>
      </c>
      <c r="B288" s="111" t="s">
        <v>57</v>
      </c>
      <c r="C288" s="110">
        <v>2149</v>
      </c>
      <c r="D288" s="110"/>
    </row>
    <row r="289" spans="1:4" s="101" customFormat="1" ht="18.0" customHeight="1" x14ac:dyDescent="0.15">
      <c r="A289" s="187">
        <v>2040402</v>
      </c>
      <c r="B289" s="111" t="s">
        <v>58</v>
      </c>
      <c r="C289" s="110">
        <v>25</v>
      </c>
      <c r="D289" s="110"/>
    </row>
    <row r="290" spans="1:4" s="101" customFormat="1" ht="18.0" customHeight="1" x14ac:dyDescent="0.15">
      <c r="A290" s="187">
        <v>2040403</v>
      </c>
      <c r="B290" s="111" t="s">
        <v>59</v>
      </c>
      <c r="C290" s="110">
        <v>0</v>
      </c>
      <c r="D290" s="110"/>
    </row>
    <row r="291" spans="1:4" s="101" customFormat="1" ht="18.0" customHeight="1" x14ac:dyDescent="0.15">
      <c r="A291" s="187">
        <v>2040409</v>
      </c>
      <c r="B291" s="111" t="s">
        <v>224</v>
      </c>
      <c r="C291" s="110">
        <v>0</v>
      </c>
      <c r="D291" s="110"/>
    </row>
    <row r="292" spans="1:4" s="101" customFormat="1" ht="18.0" customHeight="1" x14ac:dyDescent="0.15">
      <c r="A292" s="187">
        <v>2040410</v>
      </c>
      <c r="B292" s="111" t="s">
        <v>225</v>
      </c>
      <c r="C292" s="110">
        <v>3</v>
      </c>
      <c r="D292" s="110"/>
    </row>
    <row r="293" spans="1:4" s="101" customFormat="1" ht="18.0" customHeight="1" x14ac:dyDescent="0.15">
      <c r="A293" s="187">
        <v>2040450</v>
      </c>
      <c r="B293" s="111" t="s">
        <v>66</v>
      </c>
      <c r="C293" s="110">
        <v>0</v>
      </c>
      <c r="D293" s="110"/>
    </row>
    <row r="294" spans="1:4" s="102" customFormat="1" ht="18.0" customHeight="1" x14ac:dyDescent="0.15">
      <c r="A294" s="187">
        <v>2040499</v>
      </c>
      <c r="B294" s="111" t="s">
        <v>226</v>
      </c>
      <c r="C294" s="110">
        <v>15</v>
      </c>
      <c r="D294" s="110"/>
    </row>
    <row r="295" spans="1:4" s="101" customFormat="1" ht="18.0" customHeight="1" x14ac:dyDescent="0.15">
      <c r="A295" s="187">
        <v>20405</v>
      </c>
      <c r="B295" s="109" t="s">
        <v>227</v>
      </c>
      <c r="C295" s="188">
        <f>SUM(C296:C303)</f>
        <v>2982</v>
      </c>
      <c r="D295" s="188">
        <f>SUM(D296:D303)</f>
        <v>0</v>
      </c>
    </row>
    <row r="296" spans="1:4" s="102" customFormat="1" ht="18.0" customHeight="1" x14ac:dyDescent="0.15">
      <c r="A296" s="187">
        <v>2040501</v>
      </c>
      <c r="B296" s="111" t="s">
        <v>57</v>
      </c>
      <c r="C296" s="110">
        <v>2763</v>
      </c>
      <c r="D296" s="110"/>
    </row>
    <row r="297" spans="1:4" s="101" customFormat="1" ht="18.0" customHeight="1" x14ac:dyDescent="0.15">
      <c r="A297" s="187">
        <v>2040502</v>
      </c>
      <c r="B297" s="111" t="s">
        <v>58</v>
      </c>
      <c r="C297" s="110">
        <v>219</v>
      </c>
      <c r="D297" s="110"/>
    </row>
    <row r="298" spans="1:4" s="102" customFormat="1" ht="18.0" customHeight="1" x14ac:dyDescent="0.15">
      <c r="A298" s="187">
        <v>2040503</v>
      </c>
      <c r="B298" s="111" t="s">
        <v>59</v>
      </c>
      <c r="C298" s="110">
        <v>0</v>
      </c>
      <c r="D298" s="110"/>
    </row>
    <row r="299" spans="1:4" s="101" customFormat="1" ht="18.0" customHeight="1" x14ac:dyDescent="0.15">
      <c r="A299" s="187">
        <v>2040504</v>
      </c>
      <c r="B299" s="111" t="s">
        <v>228</v>
      </c>
      <c r="C299" s="110">
        <v>0</v>
      </c>
      <c r="D299" s="110"/>
    </row>
    <row r="300" spans="1:4" s="102" customFormat="1" ht="18.0" customHeight="1" x14ac:dyDescent="0.15">
      <c r="A300" s="187">
        <v>2040505</v>
      </c>
      <c r="B300" s="111" t="s">
        <v>229</v>
      </c>
      <c r="C300" s="110">
        <v>0</v>
      </c>
      <c r="D300" s="110"/>
    </row>
    <row r="301" spans="1:4" s="101" customFormat="1" ht="18.0" customHeight="1" x14ac:dyDescent="0.15">
      <c r="A301" s="187">
        <v>2040506</v>
      </c>
      <c r="B301" s="111" t="s">
        <v>230</v>
      </c>
      <c r="C301" s="110">
        <v>0</v>
      </c>
      <c r="D301" s="110"/>
    </row>
    <row r="302" spans="1:4" s="101" customFormat="1" ht="18.0" customHeight="1" x14ac:dyDescent="0.15">
      <c r="A302" s="187">
        <v>2040550</v>
      </c>
      <c r="B302" s="111" t="s">
        <v>66</v>
      </c>
      <c r="C302" s="110">
        <v>0</v>
      </c>
      <c r="D302" s="110"/>
    </row>
    <row r="303" spans="1:4" s="101" customFormat="1" ht="18.0" customHeight="1" x14ac:dyDescent="0.15">
      <c r="A303" s="187">
        <v>2040599</v>
      </c>
      <c r="B303" s="111" t="s">
        <v>231</v>
      </c>
      <c r="C303" s="110">
        <v>0</v>
      </c>
      <c r="D303" s="110"/>
    </row>
    <row r="304" spans="1:4" s="101" customFormat="1" ht="18.0" customHeight="1" x14ac:dyDescent="0.15">
      <c r="A304" s="187">
        <v>20406</v>
      </c>
      <c r="B304" s="109" t="s">
        <v>232</v>
      </c>
      <c r="C304" s="188">
        <f>SUM(C305:C319)</f>
        <v>1751</v>
      </c>
      <c r="D304" s="188">
        <f>SUM(D305:D319)</f>
        <v>0</v>
      </c>
    </row>
    <row r="305" spans="1:4" s="101" customFormat="1" ht="18.0" customHeight="1" x14ac:dyDescent="0.15">
      <c r="A305" s="187">
        <v>2040601</v>
      </c>
      <c r="B305" s="111" t="s">
        <v>57</v>
      </c>
      <c r="C305" s="110">
        <v>1290</v>
      </c>
      <c r="D305" s="110"/>
    </row>
    <row r="306" spans="1:4" s="101" customFormat="1" ht="18.0" customHeight="1" x14ac:dyDescent="0.15">
      <c r="A306" s="187">
        <v>2040602</v>
      </c>
      <c r="B306" s="111" t="s">
        <v>58</v>
      </c>
      <c r="C306" s="110">
        <v>114</v>
      </c>
      <c r="D306" s="110"/>
    </row>
    <row r="307" spans="1:4" s="101" customFormat="1" ht="18.0" customHeight="1" x14ac:dyDescent="0.15">
      <c r="A307" s="187">
        <v>2040603</v>
      </c>
      <c r="B307" s="111" t="s">
        <v>59</v>
      </c>
      <c r="C307" s="110">
        <v>0</v>
      </c>
      <c r="D307" s="110"/>
    </row>
    <row r="308" spans="1:4" s="101" customFormat="1" ht="18.0" customHeight="1" x14ac:dyDescent="0.15">
      <c r="A308" s="187">
        <v>2040604</v>
      </c>
      <c r="B308" s="111" t="s">
        <v>233</v>
      </c>
      <c r="C308" s="110">
        <v>0</v>
      </c>
      <c r="D308" s="110"/>
    </row>
    <row r="309" spans="1:4" s="101" customFormat="1" ht="18.0" customHeight="1" x14ac:dyDescent="0.15">
      <c r="A309" s="187">
        <v>2040605</v>
      </c>
      <c r="B309" s="111" t="s">
        <v>234</v>
      </c>
      <c r="C309" s="110">
        <v>0</v>
      </c>
      <c r="D309" s="110"/>
    </row>
    <row r="310" spans="1:4" s="101" customFormat="1" ht="18.0" customHeight="1" x14ac:dyDescent="0.15">
      <c r="A310" s="187">
        <v>2040606</v>
      </c>
      <c r="B310" s="111" t="s">
        <v>235</v>
      </c>
      <c r="C310" s="110">
        <v>90</v>
      </c>
      <c r="D310" s="110"/>
    </row>
    <row r="311" spans="1:4" s="101" customFormat="1" ht="18.0" customHeight="1" x14ac:dyDescent="0.15">
      <c r="A311" s="187">
        <v>2040607</v>
      </c>
      <c r="B311" s="111" t="s">
        <v>236</v>
      </c>
      <c r="C311" s="110">
        <v>27</v>
      </c>
      <c r="D311" s="110"/>
    </row>
    <row r="312" spans="1:4" s="101" customFormat="1" ht="18.0" customHeight="1" x14ac:dyDescent="0.15">
      <c r="A312" s="187">
        <v>2040608</v>
      </c>
      <c r="B312" s="111" t="s">
        <v>237</v>
      </c>
      <c r="C312" s="110">
        <v>0</v>
      </c>
      <c r="D312" s="110"/>
    </row>
    <row r="313" spans="1:4" s="101" customFormat="1" ht="18.0" customHeight="1" x14ac:dyDescent="0.15">
      <c r="A313" s="187">
        <v>2040609</v>
      </c>
      <c r="B313" s="111" t="s">
        <v>238</v>
      </c>
      <c r="C313" s="110">
        <v>151</v>
      </c>
      <c r="D313" s="110"/>
    </row>
    <row r="314" spans="1:4" s="101" customFormat="1" ht="18.0" customHeight="1" x14ac:dyDescent="0.15">
      <c r="A314" s="187">
        <v>2040610</v>
      </c>
      <c r="B314" s="111" t="s">
        <v>239</v>
      </c>
      <c r="C314" s="110">
        <v>1</v>
      </c>
      <c r="D314" s="110"/>
    </row>
    <row r="315" spans="1:4" s="101" customFormat="1" ht="18.0" customHeight="1" x14ac:dyDescent="0.15">
      <c r="A315" s="187">
        <v>2040611</v>
      </c>
      <c r="B315" s="111" t="s">
        <v>240</v>
      </c>
      <c r="C315" s="110">
        <v>0</v>
      </c>
      <c r="D315" s="110"/>
    </row>
    <row r="316" spans="1:4" s="101" customFormat="1" ht="18.0" customHeight="1" x14ac:dyDescent="0.15">
      <c r="A316" s="187">
        <v>2040612</v>
      </c>
      <c r="B316" s="111" t="s">
        <v>241</v>
      </c>
      <c r="C316" s="110">
        <v>0</v>
      </c>
      <c r="D316" s="110"/>
    </row>
    <row r="317" spans="1:4" s="101" customFormat="1" ht="18.0" customHeight="1" x14ac:dyDescent="0.15">
      <c r="A317" s="187">
        <v>2040613</v>
      </c>
      <c r="B317" s="111" t="s">
        <v>99</v>
      </c>
      <c r="C317" s="110">
        <v>0</v>
      </c>
      <c r="D317" s="110"/>
    </row>
    <row r="318" spans="1:4" s="101" customFormat="1" ht="18.0" customHeight="1" x14ac:dyDescent="0.15">
      <c r="A318" s="187">
        <v>2040650</v>
      </c>
      <c r="B318" s="111" t="s">
        <v>66</v>
      </c>
      <c r="C318" s="110">
        <v>78</v>
      </c>
      <c r="D318" s="110"/>
    </row>
    <row r="319" spans="1:4" s="101" customFormat="1" ht="18.0" customHeight="1" x14ac:dyDescent="0.15">
      <c r="A319" s="187">
        <v>2040699</v>
      </c>
      <c r="B319" s="111" t="s">
        <v>242</v>
      </c>
      <c r="C319" s="110">
        <v>0</v>
      </c>
      <c r="D319" s="110"/>
    </row>
    <row r="320" spans="1:4" s="101" customFormat="1" ht="18.0" customHeight="1" x14ac:dyDescent="0.15">
      <c r="A320" s="187">
        <v>20407</v>
      </c>
      <c r="B320" s="109" t="s">
        <v>243</v>
      </c>
      <c r="C320" s="188">
        <f>SUM(C321:C329)</f>
        <v>0</v>
      </c>
      <c r="D320" s="188">
        <f>SUM(D321:D329)</f>
        <v>0</v>
      </c>
    </row>
    <row r="321" spans="1:4" s="101" customFormat="1" ht="18.0" customHeight="1" x14ac:dyDescent="0.15">
      <c r="A321" s="187">
        <v>2040701</v>
      </c>
      <c r="B321" s="111" t="s">
        <v>57</v>
      </c>
      <c r="C321" s="110">
        <v>0</v>
      </c>
      <c r="D321" s="110"/>
    </row>
    <row r="322" spans="1:4" s="101" customFormat="1" ht="18.0" customHeight="1" x14ac:dyDescent="0.15">
      <c r="A322" s="187">
        <v>2040702</v>
      </c>
      <c r="B322" s="111" t="s">
        <v>58</v>
      </c>
      <c r="C322" s="110">
        <v>0</v>
      </c>
      <c r="D322" s="110"/>
    </row>
    <row r="323" spans="1:4" s="101" customFormat="1" ht="18.0" customHeight="1" x14ac:dyDescent="0.15">
      <c r="A323" s="187">
        <v>2040703</v>
      </c>
      <c r="B323" s="111" t="s">
        <v>59</v>
      </c>
      <c r="C323" s="110">
        <v>0</v>
      </c>
      <c r="D323" s="110"/>
    </row>
    <row r="324" spans="1:4" s="101" customFormat="1" ht="18.0" customHeight="1" x14ac:dyDescent="0.15">
      <c r="A324" s="187">
        <v>2040704</v>
      </c>
      <c r="B324" s="111" t="s">
        <v>244</v>
      </c>
      <c r="C324" s="110">
        <v>0</v>
      </c>
      <c r="D324" s="110"/>
    </row>
    <row r="325" spans="1:4" s="101" customFormat="1" ht="18.0" customHeight="1" x14ac:dyDescent="0.15">
      <c r="A325" s="187">
        <v>2040705</v>
      </c>
      <c r="B325" s="111" t="s">
        <v>245</v>
      </c>
      <c r="C325" s="110">
        <v>0</v>
      </c>
      <c r="D325" s="110"/>
    </row>
    <row r="326" spans="1:4" s="101" customFormat="1" ht="18.0" customHeight="1" x14ac:dyDescent="0.15">
      <c r="A326" s="187">
        <v>2040706</v>
      </c>
      <c r="B326" s="111" t="s">
        <v>246</v>
      </c>
      <c r="C326" s="110">
        <v>0</v>
      </c>
      <c r="D326" s="110"/>
    </row>
    <row r="327" spans="1:4" s="101" customFormat="1" ht="18.0" customHeight="1" x14ac:dyDescent="0.15">
      <c r="A327" s="187">
        <v>2040707</v>
      </c>
      <c r="B327" s="111" t="s">
        <v>99</v>
      </c>
      <c r="C327" s="110">
        <v>0</v>
      </c>
      <c r="D327" s="110"/>
    </row>
    <row r="328" spans="1:4" s="101" customFormat="1" ht="18.0" customHeight="1" x14ac:dyDescent="0.15">
      <c r="A328" s="187">
        <v>2040750</v>
      </c>
      <c r="B328" s="111" t="s">
        <v>66</v>
      </c>
      <c r="C328" s="110">
        <v>0</v>
      </c>
      <c r="D328" s="110"/>
    </row>
    <row r="329" spans="1:4" s="101" customFormat="1" ht="18.0" customHeight="1" x14ac:dyDescent="0.15">
      <c r="A329" s="187">
        <v>2040799</v>
      </c>
      <c r="B329" s="111" t="s">
        <v>247</v>
      </c>
      <c r="C329" s="110">
        <v>0</v>
      </c>
      <c r="D329" s="110"/>
    </row>
    <row r="330" spans="1:4" s="101" customFormat="1" ht="18.0" customHeight="1" x14ac:dyDescent="0.15">
      <c r="A330" s="187">
        <v>20408</v>
      </c>
      <c r="B330" s="109" t="s">
        <v>248</v>
      </c>
      <c r="C330" s="188">
        <f>SUM(C331:C339)</f>
        <v>1843</v>
      </c>
      <c r="D330" s="188">
        <f>SUM(D331:D339)</f>
        <v>0</v>
      </c>
    </row>
    <row r="331" spans="1:4" s="101" customFormat="1" ht="18.0" customHeight="1" x14ac:dyDescent="0.15">
      <c r="A331" s="187">
        <v>2040801</v>
      </c>
      <c r="B331" s="111" t="s">
        <v>57</v>
      </c>
      <c r="C331" s="110">
        <v>1839</v>
      </c>
      <c r="D331" s="110"/>
    </row>
    <row r="332" spans="1:4" s="101" customFormat="1" ht="18.0" customHeight="1" x14ac:dyDescent="0.15">
      <c r="A332" s="187">
        <v>2040802</v>
      </c>
      <c r="B332" s="111" t="s">
        <v>58</v>
      </c>
      <c r="C332" s="110">
        <v>0</v>
      </c>
      <c r="D332" s="110"/>
    </row>
    <row r="333" spans="1:4" s="101" customFormat="1" ht="18.0" customHeight="1" x14ac:dyDescent="0.15">
      <c r="A333" s="187">
        <v>2040803</v>
      </c>
      <c r="B333" s="111" t="s">
        <v>59</v>
      </c>
      <c r="C333" s="110">
        <v>0</v>
      </c>
      <c r="D333" s="110"/>
    </row>
    <row r="334" spans="1:4" s="101" customFormat="1" ht="18.0" customHeight="1" x14ac:dyDescent="0.15">
      <c r="A334" s="187">
        <v>2040804</v>
      </c>
      <c r="B334" s="111" t="s">
        <v>249</v>
      </c>
      <c r="C334" s="110">
        <v>0</v>
      </c>
      <c r="D334" s="110"/>
    </row>
    <row r="335" spans="1:4" s="101" customFormat="1" ht="18.0" customHeight="1" x14ac:dyDescent="0.15">
      <c r="A335" s="187">
        <v>2040805</v>
      </c>
      <c r="B335" s="111" t="s">
        <v>250</v>
      </c>
      <c r="C335" s="110">
        <v>0</v>
      </c>
      <c r="D335" s="110"/>
    </row>
    <row r="336" spans="1:4" s="101" customFormat="1" ht="18.0" customHeight="1" x14ac:dyDescent="0.15">
      <c r="A336" s="187">
        <v>2040806</v>
      </c>
      <c r="B336" s="111" t="s">
        <v>251</v>
      </c>
      <c r="C336" s="110">
        <v>0</v>
      </c>
      <c r="D336" s="110"/>
    </row>
    <row r="337" spans="1:4" s="101" customFormat="1" ht="18.0" customHeight="1" x14ac:dyDescent="0.15">
      <c r="A337" s="187">
        <v>2040807</v>
      </c>
      <c r="B337" s="111" t="s">
        <v>99</v>
      </c>
      <c r="C337" s="110">
        <v>0</v>
      </c>
      <c r="D337" s="110"/>
    </row>
    <row r="338" spans="1:4" s="101" customFormat="1" ht="18.0" customHeight="1" x14ac:dyDescent="0.15">
      <c r="A338" s="187">
        <v>2040850</v>
      </c>
      <c r="B338" s="111" t="s">
        <v>66</v>
      </c>
      <c r="C338" s="110">
        <v>0</v>
      </c>
      <c r="D338" s="110"/>
    </row>
    <row r="339" spans="1:4" s="101" customFormat="1" ht="18.0" customHeight="1" x14ac:dyDescent="0.15">
      <c r="A339" s="187">
        <v>2040899</v>
      </c>
      <c r="B339" s="111" t="s">
        <v>252</v>
      </c>
      <c r="C339" s="110">
        <v>4</v>
      </c>
      <c r="D339" s="110"/>
    </row>
    <row r="340" spans="1:4" s="101" customFormat="1" ht="18.0" customHeight="1" x14ac:dyDescent="0.15">
      <c r="A340" s="187">
        <v>20409</v>
      </c>
      <c r="B340" s="109" t="s">
        <v>253</v>
      </c>
      <c r="C340" s="188">
        <f>SUM(C341:C347)</f>
        <v>0</v>
      </c>
      <c r="D340" s="188">
        <f>SUM(D341:D347)</f>
        <v>0</v>
      </c>
    </row>
    <row r="341" spans="1:4" s="101" customFormat="1" ht="18.0" customHeight="1" x14ac:dyDescent="0.15">
      <c r="A341" s="187">
        <v>2040901</v>
      </c>
      <c r="B341" s="111" t="s">
        <v>57</v>
      </c>
      <c r="C341" s="110">
        <v>0</v>
      </c>
      <c r="D341" s="110"/>
    </row>
    <row r="342" spans="1:4" s="101" customFormat="1" ht="18.0" customHeight="1" x14ac:dyDescent="0.15">
      <c r="A342" s="187">
        <v>2040902</v>
      </c>
      <c r="B342" s="111" t="s">
        <v>58</v>
      </c>
      <c r="C342" s="110">
        <v>0</v>
      </c>
      <c r="D342" s="110"/>
    </row>
    <row r="343" spans="1:4" s="101" customFormat="1" ht="18.0" customHeight="1" x14ac:dyDescent="0.15">
      <c r="A343" s="187">
        <v>2040903</v>
      </c>
      <c r="B343" s="111" t="s">
        <v>59</v>
      </c>
      <c r="C343" s="110">
        <v>0</v>
      </c>
      <c r="D343" s="110"/>
    </row>
    <row r="344" spans="1:4" s="101" customFormat="1" ht="18.0" customHeight="1" x14ac:dyDescent="0.15">
      <c r="A344" s="187">
        <v>2040904</v>
      </c>
      <c r="B344" s="111" t="s">
        <v>254</v>
      </c>
      <c r="C344" s="110">
        <v>0</v>
      </c>
      <c r="D344" s="110"/>
    </row>
    <row r="345" spans="1:4" s="101" customFormat="1" ht="18.0" customHeight="1" x14ac:dyDescent="0.15">
      <c r="A345" s="187">
        <v>2040905</v>
      </c>
      <c r="B345" s="111" t="s">
        <v>255</v>
      </c>
      <c r="C345" s="110">
        <v>0</v>
      </c>
      <c r="D345" s="110"/>
    </row>
    <row r="346" spans="1:4" s="101" customFormat="1" ht="18.0" customHeight="1" x14ac:dyDescent="0.15">
      <c r="A346" s="187">
        <v>2040950</v>
      </c>
      <c r="B346" s="111" t="s">
        <v>66</v>
      </c>
      <c r="C346" s="110">
        <v>0</v>
      </c>
      <c r="D346" s="110"/>
    </row>
    <row r="347" spans="1:4" s="101" customFormat="1" ht="18.0" customHeight="1" x14ac:dyDescent="0.15">
      <c r="A347" s="187">
        <v>2040999</v>
      </c>
      <c r="B347" s="111" t="s">
        <v>256</v>
      </c>
      <c r="C347" s="110">
        <v>0</v>
      </c>
      <c r="D347" s="110"/>
    </row>
    <row r="348" spans="1:4" s="101" customFormat="1" ht="18.0" customHeight="1" x14ac:dyDescent="0.15">
      <c r="A348" s="187">
        <v>20410</v>
      </c>
      <c r="B348" s="109" t="s">
        <v>257</v>
      </c>
      <c r="C348" s="188">
        <f>SUM(C349:C353)</f>
        <v>0</v>
      </c>
      <c r="D348" s="188">
        <f>SUM(D349:D353)</f>
        <v>0</v>
      </c>
    </row>
    <row r="349" spans="1:4" s="101" customFormat="1" ht="18.0" customHeight="1" x14ac:dyDescent="0.15">
      <c r="A349" s="187">
        <v>2041001</v>
      </c>
      <c r="B349" s="111" t="s">
        <v>57</v>
      </c>
      <c r="C349" s="110">
        <v>0</v>
      </c>
      <c r="D349" s="110"/>
    </row>
    <row r="350" spans="1:4" s="101" customFormat="1" ht="18.0" customHeight="1" x14ac:dyDescent="0.15">
      <c r="A350" s="187">
        <v>2041002</v>
      </c>
      <c r="B350" s="111" t="s">
        <v>58</v>
      </c>
      <c r="C350" s="110">
        <v>0</v>
      </c>
      <c r="D350" s="110"/>
    </row>
    <row r="351" spans="1:4" s="101" customFormat="1" ht="18.0" customHeight="1" x14ac:dyDescent="0.15">
      <c r="A351" s="187">
        <v>2041006</v>
      </c>
      <c r="B351" s="111" t="s">
        <v>99</v>
      </c>
      <c r="C351" s="110">
        <v>0</v>
      </c>
      <c r="D351" s="110"/>
    </row>
    <row r="352" spans="1:4" s="101" customFormat="1" ht="18.0" customHeight="1" x14ac:dyDescent="0.15">
      <c r="A352" s="187">
        <v>2041007</v>
      </c>
      <c r="B352" s="111" t="s">
        <v>258</v>
      </c>
      <c r="C352" s="110">
        <v>0</v>
      </c>
      <c r="D352" s="110"/>
    </row>
    <row r="353" spans="1:4" s="101" customFormat="1" ht="18.0" customHeight="1" x14ac:dyDescent="0.15">
      <c r="A353" s="187">
        <v>2041099</v>
      </c>
      <c r="B353" s="111" t="s">
        <v>259</v>
      </c>
      <c r="C353" s="110">
        <v>0</v>
      </c>
      <c r="D353" s="110"/>
    </row>
    <row r="354" spans="1:4" s="101" customFormat="1" ht="18.0" customHeight="1" x14ac:dyDescent="0.15">
      <c r="A354" s="187">
        <v>20499</v>
      </c>
      <c r="B354" s="109" t="s">
        <v>260</v>
      </c>
      <c r="C354" s="188">
        <f>C355</f>
        <v>512</v>
      </c>
      <c r="D354" s="188">
        <f>D355</f>
        <v>0</v>
      </c>
    </row>
    <row r="355" spans="1:4" s="101" customFormat="1" ht="18.0" customHeight="1" x14ac:dyDescent="0.15">
      <c r="A355" s="187">
        <v>2049901</v>
      </c>
      <c r="B355" s="111" t="s">
        <v>261</v>
      </c>
      <c r="C355" s="110">
        <v>512</v>
      </c>
      <c r="D355" s="110"/>
    </row>
    <row r="356" spans="1:4" s="101" customFormat="1" ht="18.0" customHeight="1" x14ac:dyDescent="0.15">
      <c r="A356" s="187">
        <v>205</v>
      </c>
      <c r="B356" s="109" t="s">
        <v>262</v>
      </c>
      <c r="C356" s="188">
        <f>SUM(C357,C362,C371,C377,C383,C387,C391,C395,C401,C408,)</f>
        <v>71457</v>
      </c>
      <c r="D356" s="188">
        <f>SUM(D357,D362,D371,D377,D383,D387,D391,D395,D401,D408,)</f>
        <v>0</v>
      </c>
    </row>
    <row r="357" spans="1:4" s="101" customFormat="1" ht="18.0" customHeight="1" x14ac:dyDescent="0.15">
      <c r="A357" s="187">
        <v>20501</v>
      </c>
      <c r="B357" s="109" t="s">
        <v>263</v>
      </c>
      <c r="C357" s="188">
        <f>SUM(C358:C361)</f>
        <v>1499</v>
      </c>
      <c r="D357" s="188">
        <f>SUM(D358:D361)</f>
        <v>0</v>
      </c>
    </row>
    <row r="358" spans="1:4" s="101" customFormat="1" ht="18.0" customHeight="1" x14ac:dyDescent="0.15">
      <c r="A358" s="187">
        <v>2050101</v>
      </c>
      <c r="B358" s="111" t="s">
        <v>57</v>
      </c>
      <c r="C358" s="110">
        <v>1432</v>
      </c>
      <c r="D358" s="110"/>
    </row>
    <row r="359" spans="1:4" s="101" customFormat="1" ht="18.0" customHeight="1" x14ac:dyDescent="0.15">
      <c r="A359" s="187">
        <v>2050102</v>
      </c>
      <c r="B359" s="111" t="s">
        <v>58</v>
      </c>
      <c r="C359" s="110">
        <v>0</v>
      </c>
      <c r="D359" s="110"/>
    </row>
    <row r="360" spans="1:4" s="101" customFormat="1" ht="18.0" customHeight="1" x14ac:dyDescent="0.15">
      <c r="A360" s="187">
        <v>2050103</v>
      </c>
      <c r="B360" s="111" t="s">
        <v>59</v>
      </c>
      <c r="C360" s="110">
        <v>0</v>
      </c>
      <c r="D360" s="110"/>
    </row>
    <row r="361" spans="1:4" s="101" customFormat="1" ht="18.0" customHeight="1" x14ac:dyDescent="0.15">
      <c r="A361" s="187">
        <v>2050199</v>
      </c>
      <c r="B361" s="111" t="s">
        <v>264</v>
      </c>
      <c r="C361" s="110">
        <v>67</v>
      </c>
      <c r="D361" s="110"/>
    </row>
    <row r="362" spans="1:4" s="101" customFormat="1" ht="18.0" customHeight="1" x14ac:dyDescent="0.15">
      <c r="A362" s="187">
        <v>20502</v>
      </c>
      <c r="B362" s="109" t="s">
        <v>265</v>
      </c>
      <c r="C362" s="188">
        <f>SUM(C363:C370)</f>
        <v>50846</v>
      </c>
      <c r="D362" s="188">
        <f>SUM(D363:D370)</f>
        <v>0</v>
      </c>
    </row>
    <row r="363" spans="1:4" s="101" customFormat="1" ht="18.0" customHeight="1" x14ac:dyDescent="0.15">
      <c r="A363" s="187">
        <v>2050201</v>
      </c>
      <c r="B363" s="111" t="s">
        <v>266</v>
      </c>
      <c r="C363" s="110">
        <v>1319</v>
      </c>
      <c r="D363" s="110"/>
    </row>
    <row r="364" spans="1:4" s="101" customFormat="1" ht="18.0" customHeight="1" x14ac:dyDescent="0.15">
      <c r="A364" s="187">
        <v>2050202</v>
      </c>
      <c r="B364" s="111" t="s">
        <v>267</v>
      </c>
      <c r="C364" s="110">
        <v>1430</v>
      </c>
      <c r="D364" s="110"/>
    </row>
    <row r="365" spans="1:4" s="101" customFormat="1" ht="18.0" customHeight="1" x14ac:dyDescent="0.15">
      <c r="A365" s="187">
        <v>2050203</v>
      </c>
      <c r="B365" s="111" t="s">
        <v>268</v>
      </c>
      <c r="C365" s="110">
        <v>10208</v>
      </c>
      <c r="D365" s="110"/>
    </row>
    <row r="366" spans="1:4" s="101" customFormat="1" ht="18.0" customHeight="1" x14ac:dyDescent="0.15">
      <c r="A366" s="187">
        <v>2050204</v>
      </c>
      <c r="B366" s="111" t="s">
        <v>269</v>
      </c>
      <c r="C366" s="110">
        <v>13809</v>
      </c>
      <c r="D366" s="110"/>
    </row>
    <row r="367" spans="1:4" s="101" customFormat="1" ht="18.0" customHeight="1" x14ac:dyDescent="0.15">
      <c r="A367" s="187">
        <v>2050205</v>
      </c>
      <c r="B367" s="111" t="s">
        <v>270</v>
      </c>
      <c r="C367" s="110">
        <v>24080</v>
      </c>
      <c r="D367" s="110"/>
    </row>
    <row r="368" spans="1:4" s="101" customFormat="1" ht="18.0" customHeight="1" x14ac:dyDescent="0.15">
      <c r="A368" s="187">
        <v>2050206</v>
      </c>
      <c r="B368" s="111" t="s">
        <v>271</v>
      </c>
      <c r="C368" s="110">
        <v>0</v>
      </c>
      <c r="D368" s="110"/>
    </row>
    <row r="369" spans="1:4" s="101" customFormat="1" ht="18.0" customHeight="1" x14ac:dyDescent="0.15">
      <c r="A369" s="187">
        <v>2050207</v>
      </c>
      <c r="B369" s="111" t="s">
        <v>272</v>
      </c>
      <c r="C369" s="110">
        <v>0</v>
      </c>
      <c r="D369" s="110"/>
    </row>
    <row r="370" spans="1:4" s="101" customFormat="1" ht="18.0" customHeight="1" x14ac:dyDescent="0.15">
      <c r="A370" s="187">
        <v>2050299</v>
      </c>
      <c r="B370" s="111" t="s">
        <v>273</v>
      </c>
      <c r="C370" s="110">
        <v>0</v>
      </c>
      <c r="D370" s="110"/>
    </row>
    <row r="371" spans="1:4" s="101" customFormat="1" ht="18.0" customHeight="1" x14ac:dyDescent="0.15">
      <c r="A371" s="187">
        <v>20503</v>
      </c>
      <c r="B371" s="109" t="s">
        <v>274</v>
      </c>
      <c r="C371" s="188">
        <f>SUM(C372:C376)</f>
        <v>8398</v>
      </c>
      <c r="D371" s="188">
        <f>SUM(D372:D376)</f>
        <v>0</v>
      </c>
    </row>
    <row r="372" spans="1:4" s="101" customFormat="1" ht="18.0" customHeight="1" x14ac:dyDescent="0.15">
      <c r="A372" s="187">
        <v>2050301</v>
      </c>
      <c r="B372" s="111" t="s">
        <v>275</v>
      </c>
      <c r="C372" s="110">
        <v>0</v>
      </c>
      <c r="D372" s="110"/>
    </row>
    <row r="373" spans="1:4" s="101" customFormat="1" ht="18.0" customHeight="1" x14ac:dyDescent="0.15">
      <c r="A373" s="187">
        <v>2050302</v>
      </c>
      <c r="B373" s="111" t="s">
        <v>276</v>
      </c>
      <c r="C373" s="110">
        <v>8398</v>
      </c>
      <c r="D373" s="110"/>
    </row>
    <row r="374" spans="1:4" s="101" customFormat="1" ht="18.0" customHeight="1" x14ac:dyDescent="0.15">
      <c r="A374" s="187">
        <v>2050303</v>
      </c>
      <c r="B374" s="111" t="s">
        <v>277</v>
      </c>
      <c r="C374" s="110">
        <v>0</v>
      </c>
      <c r="D374" s="110"/>
    </row>
    <row r="375" spans="1:4" s="101" customFormat="1" ht="18.0" customHeight="1" x14ac:dyDescent="0.15">
      <c r="A375" s="108">
        <v>2050305</v>
      </c>
      <c r="B375" s="111" t="s">
        <v>278</v>
      </c>
      <c r="C375" s="110">
        <v>0</v>
      </c>
      <c r="D375" s="110"/>
    </row>
    <row r="376" spans="1:4" s="101" customFormat="1" ht="18.0" customHeight="1" x14ac:dyDescent="0.15">
      <c r="A376" s="108">
        <v>2050399</v>
      </c>
      <c r="B376" s="111" t="s">
        <v>279</v>
      </c>
      <c r="C376" s="110">
        <v>0</v>
      </c>
      <c r="D376" s="110"/>
    </row>
    <row r="377" spans="1:4" s="101" customFormat="1" ht="18.0" customHeight="1" x14ac:dyDescent="0.15">
      <c r="A377" s="108">
        <v>20504</v>
      </c>
      <c r="B377" s="109" t="s">
        <v>280</v>
      </c>
      <c r="C377" s="188">
        <f>SUM(C378:C382)</f>
        <v>0</v>
      </c>
      <c r="D377" s="188">
        <f>SUM(D378:D382)</f>
        <v>0</v>
      </c>
    </row>
    <row r="378" spans="1:4" s="101" customFormat="1" ht="18.0" customHeight="1" x14ac:dyDescent="0.15">
      <c r="A378" s="108">
        <v>2050401</v>
      </c>
      <c r="B378" s="111" t="s">
        <v>281</v>
      </c>
      <c r="C378" s="110">
        <v>0</v>
      </c>
      <c r="D378" s="110"/>
    </row>
    <row r="379" spans="1:4" s="101" customFormat="1" ht="18.0" customHeight="1" x14ac:dyDescent="0.15">
      <c r="A379" s="108">
        <v>2050402</v>
      </c>
      <c r="B379" s="111" t="s">
        <v>282</v>
      </c>
      <c r="C379" s="110">
        <v>0</v>
      </c>
      <c r="D379" s="110"/>
    </row>
    <row r="380" spans="1:4" s="101" customFormat="1" ht="18.0" customHeight="1" x14ac:dyDescent="0.15">
      <c r="A380" s="108">
        <v>2050403</v>
      </c>
      <c r="B380" s="111" t="s">
        <v>283</v>
      </c>
      <c r="C380" s="110">
        <v>0</v>
      </c>
      <c r="D380" s="110"/>
    </row>
    <row r="381" spans="1:4" s="101" customFormat="1" ht="18.0" customHeight="1" x14ac:dyDescent="0.15">
      <c r="A381" s="108">
        <v>2050404</v>
      </c>
      <c r="B381" s="111" t="s">
        <v>284</v>
      </c>
      <c r="C381" s="110">
        <v>0</v>
      </c>
      <c r="D381" s="110"/>
    </row>
    <row r="382" spans="1:4" s="101" customFormat="1" ht="18.0" customHeight="1" x14ac:dyDescent="0.15">
      <c r="A382" s="187">
        <v>2050499</v>
      </c>
      <c r="B382" s="111" t="s">
        <v>285</v>
      </c>
      <c r="C382" s="110">
        <v>0</v>
      </c>
      <c r="D382" s="110"/>
    </row>
    <row r="383" spans="1:4" s="101" customFormat="1" ht="18.0" customHeight="1" x14ac:dyDescent="0.15">
      <c r="A383" s="187">
        <v>20505</v>
      </c>
      <c r="B383" s="109" t="s">
        <v>286</v>
      </c>
      <c r="C383" s="188">
        <f>SUM(C384:C386)</f>
        <v>869</v>
      </c>
      <c r="D383" s="188">
        <f>SUM(D384:D386)</f>
        <v>0</v>
      </c>
    </row>
    <row r="384" spans="1:4" s="101" customFormat="1" ht="18.0" customHeight="1" x14ac:dyDescent="0.15">
      <c r="A384" s="187">
        <v>2050501</v>
      </c>
      <c r="B384" s="111" t="s">
        <v>287</v>
      </c>
      <c r="C384" s="110">
        <v>869</v>
      </c>
      <c r="D384" s="110"/>
    </row>
    <row r="385" spans="1:4" s="101" customFormat="1" ht="18.0" customHeight="1" x14ac:dyDescent="0.15">
      <c r="A385" s="187">
        <v>2050502</v>
      </c>
      <c r="B385" s="111" t="s">
        <v>288</v>
      </c>
      <c r="C385" s="110">
        <v>0</v>
      </c>
      <c r="D385" s="110"/>
    </row>
    <row r="386" spans="1:4" s="101" customFormat="1" ht="18.0" customHeight="1" x14ac:dyDescent="0.15">
      <c r="A386" s="187">
        <v>2050599</v>
      </c>
      <c r="B386" s="111" t="s">
        <v>289</v>
      </c>
      <c r="C386" s="110">
        <v>0</v>
      </c>
      <c r="D386" s="110"/>
    </row>
    <row r="387" spans="1:4" s="101" customFormat="1" ht="18.0" customHeight="1" x14ac:dyDescent="0.15">
      <c r="A387" s="187">
        <v>20506</v>
      </c>
      <c r="B387" s="109" t="s">
        <v>290</v>
      </c>
      <c r="C387" s="188">
        <f>SUM(C388:C390)</f>
        <v>0</v>
      </c>
      <c r="D387" s="188">
        <f>SUM(D388:D390)</f>
        <v>0</v>
      </c>
    </row>
    <row r="388" spans="1:4" s="101" customFormat="1" ht="18.0" customHeight="1" x14ac:dyDescent="0.15">
      <c r="A388" s="187">
        <v>2050601</v>
      </c>
      <c r="B388" s="111" t="s">
        <v>291</v>
      </c>
      <c r="C388" s="110">
        <v>0</v>
      </c>
      <c r="D388" s="110"/>
    </row>
    <row r="389" spans="1:4" s="101" customFormat="1" ht="18.0" customHeight="1" x14ac:dyDescent="0.15">
      <c r="A389" s="187">
        <v>2050602</v>
      </c>
      <c r="B389" s="111" t="s">
        <v>292</v>
      </c>
      <c r="C389" s="110">
        <v>0</v>
      </c>
      <c r="D389" s="110"/>
    </row>
    <row r="390" spans="1:4" s="101" customFormat="1" ht="18.0" customHeight="1" x14ac:dyDescent="0.15">
      <c r="A390" s="187">
        <v>2050699</v>
      </c>
      <c r="B390" s="111" t="s">
        <v>293</v>
      </c>
      <c r="C390" s="110">
        <v>0</v>
      </c>
      <c r="D390" s="110"/>
    </row>
    <row r="391" spans="1:4" s="101" customFormat="1" ht="18.0" customHeight="1" x14ac:dyDescent="0.15">
      <c r="A391" s="187">
        <v>20507</v>
      </c>
      <c r="B391" s="109" t="s">
        <v>294</v>
      </c>
      <c r="C391" s="188">
        <f>SUM(C392:C394)</f>
        <v>562</v>
      </c>
      <c r="D391" s="188">
        <f>SUM(D392:D394)</f>
        <v>0</v>
      </c>
    </row>
    <row r="392" spans="1:4" s="101" customFormat="1" ht="18.0" customHeight="1" x14ac:dyDescent="0.15">
      <c r="A392" s="187">
        <v>2050701</v>
      </c>
      <c r="B392" s="111" t="s">
        <v>295</v>
      </c>
      <c r="C392" s="110">
        <v>562</v>
      </c>
      <c r="D392" s="110"/>
    </row>
    <row r="393" spans="1:4" s="101" customFormat="1" ht="18.0" customHeight="1" x14ac:dyDescent="0.15">
      <c r="A393" s="187">
        <v>2050702</v>
      </c>
      <c r="B393" s="111" t="s">
        <v>296</v>
      </c>
      <c r="C393" s="110">
        <v>0</v>
      </c>
      <c r="D393" s="110"/>
    </row>
    <row r="394" spans="1:4" s="101" customFormat="1" ht="18.0" customHeight="1" x14ac:dyDescent="0.15">
      <c r="A394" s="187">
        <v>2050799</v>
      </c>
      <c r="B394" s="111" t="s">
        <v>297</v>
      </c>
      <c r="C394" s="110">
        <v>0</v>
      </c>
      <c r="D394" s="110"/>
    </row>
    <row r="395" spans="1:4" s="101" customFormat="1" ht="18.0" customHeight="1" x14ac:dyDescent="0.15">
      <c r="A395" s="187">
        <v>20508</v>
      </c>
      <c r="B395" s="109" t="s">
        <v>298</v>
      </c>
      <c r="C395" s="188">
        <f>SUM(C396:C400)</f>
        <v>1271</v>
      </c>
      <c r="D395" s="188">
        <f>SUM(D396:D400)</f>
        <v>0</v>
      </c>
    </row>
    <row r="396" spans="1:4" s="101" customFormat="1" ht="18.0" customHeight="1" x14ac:dyDescent="0.15">
      <c r="A396" s="187">
        <v>2050801</v>
      </c>
      <c r="B396" s="111" t="s">
        <v>299</v>
      </c>
      <c r="C396" s="110">
        <v>0</v>
      </c>
      <c r="D396" s="110"/>
    </row>
    <row r="397" spans="1:4" s="101" customFormat="1" ht="18.0" customHeight="1" x14ac:dyDescent="0.15">
      <c r="A397" s="187">
        <v>2050802</v>
      </c>
      <c r="B397" s="111" t="s">
        <v>300</v>
      </c>
      <c r="C397" s="110">
        <v>1271</v>
      </c>
      <c r="D397" s="110"/>
    </row>
    <row r="398" spans="1:4" s="101" customFormat="1" ht="18.0" customHeight="1" x14ac:dyDescent="0.15">
      <c r="A398" s="187">
        <v>2050803</v>
      </c>
      <c r="B398" s="111" t="s">
        <v>301</v>
      </c>
      <c r="C398" s="110">
        <v>0</v>
      </c>
      <c r="D398" s="110"/>
    </row>
    <row r="399" spans="1:4" s="101" customFormat="1" ht="18.0" customHeight="1" x14ac:dyDescent="0.15">
      <c r="A399" s="187">
        <v>2050804</v>
      </c>
      <c r="B399" s="111" t="s">
        <v>302</v>
      </c>
      <c r="C399" s="110">
        <v>0</v>
      </c>
      <c r="D399" s="110"/>
    </row>
    <row r="400" spans="1:4" s="101" customFormat="1" ht="18.0" customHeight="1" x14ac:dyDescent="0.15">
      <c r="A400" s="187">
        <v>2050899</v>
      </c>
      <c r="B400" s="111" t="s">
        <v>303</v>
      </c>
      <c r="C400" s="110">
        <v>0</v>
      </c>
      <c r="D400" s="110"/>
    </row>
    <row r="401" spans="1:4" s="101" customFormat="1" ht="18.0" customHeight="1" x14ac:dyDescent="0.15">
      <c r="A401" s="187">
        <v>20509</v>
      </c>
      <c r="B401" s="109" t="s">
        <v>304</v>
      </c>
      <c r="C401" s="188">
        <f>SUM(C402:C407)</f>
        <v>4750</v>
      </c>
      <c r="D401" s="188">
        <f>SUM(D402:D407)</f>
        <v>0</v>
      </c>
    </row>
    <row r="402" spans="1:4" s="101" customFormat="1" ht="18.0" customHeight="1" x14ac:dyDescent="0.15">
      <c r="A402" s="187">
        <v>2050901</v>
      </c>
      <c r="B402" s="111" t="s">
        <v>305</v>
      </c>
      <c r="C402" s="110">
        <v>0</v>
      </c>
      <c r="D402" s="110"/>
    </row>
    <row r="403" spans="1:4" s="101" customFormat="1" ht="18.0" customHeight="1" x14ac:dyDescent="0.15">
      <c r="A403" s="187">
        <v>2050902</v>
      </c>
      <c r="B403" s="111" t="s">
        <v>306</v>
      </c>
      <c r="C403" s="110">
        <v>0</v>
      </c>
      <c r="D403" s="110"/>
    </row>
    <row r="404" spans="1:4" s="101" customFormat="1" ht="18.0" customHeight="1" x14ac:dyDescent="0.15">
      <c r="A404" s="187">
        <v>2050903</v>
      </c>
      <c r="B404" s="111" t="s">
        <v>307</v>
      </c>
      <c r="C404" s="110">
        <v>0</v>
      </c>
      <c r="D404" s="110"/>
    </row>
    <row r="405" spans="1:4" s="101" customFormat="1" ht="18.0" customHeight="1" x14ac:dyDescent="0.15">
      <c r="A405" s="187">
        <v>2050904</v>
      </c>
      <c r="B405" s="111" t="s">
        <v>308</v>
      </c>
      <c r="C405" s="110">
        <v>0</v>
      </c>
      <c r="D405" s="110"/>
    </row>
    <row r="406" spans="1:4" s="101" customFormat="1" ht="18.0" customHeight="1" x14ac:dyDescent="0.15">
      <c r="A406" s="187">
        <v>2050905</v>
      </c>
      <c r="B406" s="111" t="s">
        <v>309</v>
      </c>
      <c r="C406" s="110">
        <v>0</v>
      </c>
      <c r="D406" s="110"/>
    </row>
    <row r="407" spans="1:4" s="101" customFormat="1" ht="18.0" customHeight="1" x14ac:dyDescent="0.15">
      <c r="A407" s="187">
        <v>2050999</v>
      </c>
      <c r="B407" s="111" t="s">
        <v>310</v>
      </c>
      <c r="C407" s="110">
        <v>4750</v>
      </c>
      <c r="D407" s="110"/>
    </row>
    <row r="408" spans="1:4" s="101" customFormat="1" ht="18.0" customHeight="1" x14ac:dyDescent="0.15">
      <c r="A408" s="187">
        <v>20599</v>
      </c>
      <c r="B408" s="109" t="s">
        <v>311</v>
      </c>
      <c r="C408" s="110">
        <f>3676-414</f>
        <v>3262</v>
      </c>
      <c r="D408" s="110"/>
    </row>
    <row r="409" spans="1:4" s="101" customFormat="1" ht="18.0" customHeight="1" x14ac:dyDescent="0.15">
      <c r="A409" s="187">
        <v>206</v>
      </c>
      <c r="B409" s="109" t="s">
        <v>312</v>
      </c>
      <c r="C409" s="188">
        <f>SUM(C410,C415,C423,C429,C433,C438,C443,C450,C454,C458,)</f>
        <v>2408</v>
      </c>
      <c r="D409" s="188">
        <f>SUM(D410,D415,D423,D429,D433,D438,D443,D450,D454,D458,)</f>
        <v>0</v>
      </c>
    </row>
    <row r="410" spans="1:4" s="101" customFormat="1" ht="18.0" customHeight="1" x14ac:dyDescent="0.15">
      <c r="A410" s="187">
        <v>20601</v>
      </c>
      <c r="B410" s="109" t="s">
        <v>313</v>
      </c>
      <c r="C410" s="110">
        <f>SUM(C411:C414)</f>
        <v>1429</v>
      </c>
      <c r="D410" s="110">
        <f>SUM(D411:D414)</f>
        <v>0</v>
      </c>
    </row>
    <row r="411" spans="1:4" s="101" customFormat="1" ht="18.0" customHeight="1" x14ac:dyDescent="0.15">
      <c r="A411" s="108">
        <v>2060101</v>
      </c>
      <c r="B411" s="111" t="s">
        <v>57</v>
      </c>
      <c r="C411" s="110">
        <v>1273</v>
      </c>
      <c r="D411" s="110"/>
    </row>
    <row r="412" spans="1:4" s="101" customFormat="1" ht="18.0" customHeight="1" x14ac:dyDescent="0.15">
      <c r="A412" s="108">
        <v>2060102</v>
      </c>
      <c r="B412" s="111" t="s">
        <v>58</v>
      </c>
      <c r="C412" s="110">
        <v>0</v>
      </c>
      <c r="D412" s="110"/>
    </row>
    <row r="413" spans="1:4" s="101" customFormat="1" ht="18.0" customHeight="1" x14ac:dyDescent="0.15">
      <c r="A413" s="108">
        <v>2060103</v>
      </c>
      <c r="B413" s="111" t="s">
        <v>59</v>
      </c>
      <c r="C413" s="110">
        <v>0</v>
      </c>
      <c r="D413" s="110"/>
    </row>
    <row r="414" spans="1:4" s="101" customFormat="1" ht="18.0" customHeight="1" x14ac:dyDescent="0.15">
      <c r="A414" s="108">
        <v>2060199</v>
      </c>
      <c r="B414" s="111" t="s">
        <v>314</v>
      </c>
      <c r="C414" s="110">
        <v>156</v>
      </c>
      <c r="D414" s="110"/>
    </row>
    <row r="415" spans="1:4" s="101" customFormat="1" ht="18.0" customHeight="1" x14ac:dyDescent="0.15">
      <c r="A415" s="108">
        <v>20602</v>
      </c>
      <c r="B415" s="109" t="s">
        <v>315</v>
      </c>
      <c r="C415" s="188">
        <f>SUM(C416:C422)</f>
        <v>0</v>
      </c>
      <c r="D415" s="188">
        <f>SUM(D416:D422)</f>
        <v>0</v>
      </c>
    </row>
    <row r="416" spans="1:4" s="101" customFormat="1" ht="18.0" customHeight="1" x14ac:dyDescent="0.15">
      <c r="A416" s="108">
        <v>2060201</v>
      </c>
      <c r="B416" s="111" t="s">
        <v>316</v>
      </c>
      <c r="C416" s="110">
        <v>0</v>
      </c>
      <c r="D416" s="110"/>
    </row>
    <row r="417" spans="1:4" s="101" customFormat="1" ht="18.0" customHeight="1" x14ac:dyDescent="0.15">
      <c r="A417" s="108">
        <v>2060203</v>
      </c>
      <c r="B417" s="111" t="s">
        <v>317</v>
      </c>
      <c r="C417" s="110">
        <v>0</v>
      </c>
      <c r="D417" s="110"/>
    </row>
    <row r="418" spans="1:4" s="101" customFormat="1" ht="18.0" customHeight="1" x14ac:dyDescent="0.15">
      <c r="A418" s="108">
        <v>2060204</v>
      </c>
      <c r="B418" s="111" t="s">
        <v>318</v>
      </c>
      <c r="C418" s="110">
        <v>0</v>
      </c>
      <c r="D418" s="110"/>
    </row>
    <row r="419" spans="1:4" s="101" customFormat="1" ht="18.0" customHeight="1" x14ac:dyDescent="0.15">
      <c r="A419" s="108">
        <v>2060205</v>
      </c>
      <c r="B419" s="111" t="s">
        <v>319</v>
      </c>
      <c r="C419" s="110">
        <v>0</v>
      </c>
      <c r="D419" s="110"/>
    </row>
    <row r="420" spans="1:4" s="101" customFormat="1" ht="18.0" customHeight="1" x14ac:dyDescent="0.15">
      <c r="A420" s="108">
        <v>2060206</v>
      </c>
      <c r="B420" s="111" t="s">
        <v>320</v>
      </c>
      <c r="C420" s="110">
        <v>0</v>
      </c>
      <c r="D420" s="110"/>
    </row>
    <row r="421" spans="1:4" s="101" customFormat="1" ht="18.0" customHeight="1" x14ac:dyDescent="0.15">
      <c r="A421" s="108">
        <v>2060207</v>
      </c>
      <c r="B421" s="111" t="s">
        <v>321</v>
      </c>
      <c r="C421" s="110">
        <v>0</v>
      </c>
      <c r="D421" s="110"/>
    </row>
    <row r="422" spans="1:4" s="102" customFormat="1" ht="18.0" customHeight="1" x14ac:dyDescent="0.15">
      <c r="A422" s="108">
        <v>2060299</v>
      </c>
      <c r="B422" s="111" t="s">
        <v>322</v>
      </c>
      <c r="C422" s="110">
        <v>0</v>
      </c>
      <c r="D422" s="110"/>
    </row>
    <row r="423" spans="1:4" s="101" customFormat="1" ht="18.0" customHeight="1" x14ac:dyDescent="0.15">
      <c r="A423" s="108">
        <v>20603</v>
      </c>
      <c r="B423" s="109" t="s">
        <v>323</v>
      </c>
      <c r="C423" s="188">
        <f>SUM(C424:C428)</f>
        <v>0</v>
      </c>
      <c r="D423" s="188">
        <f>SUM(D424:D428)</f>
        <v>0</v>
      </c>
    </row>
    <row r="424" spans="1:4" s="101" customFormat="1" ht="18.0" customHeight="1" x14ac:dyDescent="0.15">
      <c r="A424" s="108">
        <v>2060301</v>
      </c>
      <c r="B424" s="111" t="s">
        <v>316</v>
      </c>
      <c r="C424" s="110">
        <v>0</v>
      </c>
      <c r="D424" s="110"/>
    </row>
    <row r="425" spans="1:4" s="101" customFormat="1" ht="18.0" customHeight="1" x14ac:dyDescent="0.15">
      <c r="A425" s="108">
        <v>2060302</v>
      </c>
      <c r="B425" s="111" t="s">
        <v>324</v>
      </c>
      <c r="C425" s="110">
        <v>0</v>
      </c>
      <c r="D425" s="110"/>
    </row>
    <row r="426" spans="1:4" s="101" customFormat="1" ht="18.0" customHeight="1" x14ac:dyDescent="0.15">
      <c r="A426" s="108">
        <v>2060303</v>
      </c>
      <c r="B426" s="111" t="s">
        <v>325</v>
      </c>
      <c r="C426" s="110">
        <v>0</v>
      </c>
      <c r="D426" s="110"/>
    </row>
    <row r="427" spans="1:4" s="101" customFormat="1" ht="18.0" customHeight="1" x14ac:dyDescent="0.15">
      <c r="A427" s="108">
        <v>2060304</v>
      </c>
      <c r="B427" s="111" t="s">
        <v>326</v>
      </c>
      <c r="C427" s="110">
        <v>0</v>
      </c>
      <c r="D427" s="110"/>
    </row>
    <row r="428" spans="1:4" s="101" customFormat="1" ht="18.0" customHeight="1" x14ac:dyDescent="0.15">
      <c r="A428" s="108">
        <v>2060399</v>
      </c>
      <c r="B428" s="111" t="s">
        <v>327</v>
      </c>
      <c r="C428" s="110">
        <v>0</v>
      </c>
      <c r="D428" s="110"/>
    </row>
    <row r="429" spans="1:4" s="101" customFormat="1" ht="18.0" customHeight="1" x14ac:dyDescent="0.15">
      <c r="A429" s="108">
        <v>20604</v>
      </c>
      <c r="B429" s="109" t="s">
        <v>328</v>
      </c>
      <c r="C429" s="188">
        <f>SUM(C430:C432)</f>
        <v>0</v>
      </c>
      <c r="D429" s="188">
        <f>SUM(D430:D432)</f>
        <v>0</v>
      </c>
    </row>
    <row r="430" spans="1:4" s="101" customFormat="1" ht="18.0" customHeight="1" x14ac:dyDescent="0.15">
      <c r="A430" s="108">
        <v>2060401</v>
      </c>
      <c r="B430" s="111" t="s">
        <v>316</v>
      </c>
      <c r="C430" s="110">
        <v>0</v>
      </c>
      <c r="D430" s="110"/>
    </row>
    <row r="431" spans="1:4" s="101" customFormat="1" ht="18.0" customHeight="1" x14ac:dyDescent="0.15">
      <c r="A431" s="108">
        <v>2060404</v>
      </c>
      <c r="B431" s="111" t="s">
        <v>329</v>
      </c>
      <c r="C431" s="110">
        <v>0</v>
      </c>
      <c r="D431" s="110"/>
    </row>
    <row r="432" spans="1:4" s="101" customFormat="1" ht="18.0" customHeight="1" x14ac:dyDescent="0.15">
      <c r="A432" s="108">
        <v>2060499</v>
      </c>
      <c r="B432" s="111" t="s">
        <v>330</v>
      </c>
      <c r="C432" s="110">
        <v>0</v>
      </c>
      <c r="D432" s="110"/>
    </row>
    <row r="433" spans="1:4" s="101" customFormat="1" ht="18.0" customHeight="1" x14ac:dyDescent="0.15">
      <c r="A433" s="108">
        <v>20605</v>
      </c>
      <c r="B433" s="109" t="s">
        <v>331</v>
      </c>
      <c r="C433" s="188">
        <f>SUM(C434:C437)</f>
        <v>557</v>
      </c>
      <c r="D433" s="188">
        <f>SUM(D434:D437)</f>
        <v>0</v>
      </c>
    </row>
    <row r="434" spans="1:4" s="101" customFormat="1" ht="18.0" customHeight="1" x14ac:dyDescent="0.15">
      <c r="A434" s="108">
        <v>2060501</v>
      </c>
      <c r="B434" s="111" t="s">
        <v>316</v>
      </c>
      <c r="C434" s="110">
        <v>532</v>
      </c>
      <c r="D434" s="110"/>
    </row>
    <row r="435" spans="1:4" s="101" customFormat="1" ht="18.0" customHeight="1" x14ac:dyDescent="0.15">
      <c r="A435" s="108">
        <v>2060502</v>
      </c>
      <c r="B435" s="111" t="s">
        <v>332</v>
      </c>
      <c r="C435" s="110">
        <v>0</v>
      </c>
      <c r="D435" s="110"/>
    </row>
    <row r="436" spans="1:4" s="101" customFormat="1" ht="18.0" customHeight="1" x14ac:dyDescent="0.15">
      <c r="A436" s="108">
        <v>2060503</v>
      </c>
      <c r="B436" s="111" t="s">
        <v>333</v>
      </c>
      <c r="C436" s="110">
        <v>0</v>
      </c>
      <c r="D436" s="110"/>
    </row>
    <row r="437" spans="1:4" s="101" customFormat="1" ht="18.0" customHeight="1" x14ac:dyDescent="0.15">
      <c r="A437" s="108">
        <v>2060599</v>
      </c>
      <c r="B437" s="111" t="s">
        <v>334</v>
      </c>
      <c r="C437" s="110">
        <v>25</v>
      </c>
      <c r="D437" s="110"/>
    </row>
    <row r="438" spans="1:4" s="101" customFormat="1" ht="18.0" customHeight="1" x14ac:dyDescent="0.15">
      <c r="A438" s="108">
        <v>20606</v>
      </c>
      <c r="B438" s="109" t="s">
        <v>335</v>
      </c>
      <c r="C438" s="188">
        <f>SUM(C439:C442)</f>
        <v>30</v>
      </c>
      <c r="D438" s="188">
        <f>SUM(D439:D442)</f>
        <v>0</v>
      </c>
    </row>
    <row r="439" spans="1:4" s="101" customFormat="1" ht="18.0" customHeight="1" x14ac:dyDescent="0.15">
      <c r="A439" s="108">
        <v>2060601</v>
      </c>
      <c r="B439" s="111" t="s">
        <v>336</v>
      </c>
      <c r="C439" s="110">
        <v>0</v>
      </c>
      <c r="D439" s="110"/>
    </row>
    <row r="440" spans="1:4" s="101" customFormat="1" ht="18.0" customHeight="1" x14ac:dyDescent="0.15">
      <c r="A440" s="108">
        <v>2060602</v>
      </c>
      <c r="B440" s="111" t="s">
        <v>337</v>
      </c>
      <c r="C440" s="110">
        <v>0</v>
      </c>
      <c r="D440" s="110"/>
    </row>
    <row r="441" spans="1:4" s="101" customFormat="1" ht="18.0" customHeight="1" x14ac:dyDescent="0.15">
      <c r="A441" s="108">
        <v>2060603</v>
      </c>
      <c r="B441" s="111" t="s">
        <v>338</v>
      </c>
      <c r="C441" s="110">
        <v>0</v>
      </c>
      <c r="D441" s="110"/>
    </row>
    <row r="442" spans="1:4" s="101" customFormat="1" ht="18.0" customHeight="1" x14ac:dyDescent="0.15">
      <c r="A442" s="108">
        <v>2060699</v>
      </c>
      <c r="B442" s="111" t="s">
        <v>339</v>
      </c>
      <c r="C442" s="110">
        <v>30</v>
      </c>
      <c r="D442" s="110"/>
    </row>
    <row r="443" spans="1:4" s="101" customFormat="1" ht="18.0" customHeight="1" x14ac:dyDescent="0.15">
      <c r="A443" s="108">
        <v>20607</v>
      </c>
      <c r="B443" s="109" t="s">
        <v>340</v>
      </c>
      <c r="C443" s="188">
        <f>SUM(C444:C449)</f>
        <v>288</v>
      </c>
      <c r="D443" s="188">
        <f>SUM(D444:D449)</f>
        <v>0</v>
      </c>
    </row>
    <row r="444" spans="1:4" s="101" customFormat="1" ht="18.0" customHeight="1" x14ac:dyDescent="0.15">
      <c r="A444" s="108">
        <v>2060701</v>
      </c>
      <c r="B444" s="111" t="s">
        <v>316</v>
      </c>
      <c r="C444" s="110">
        <v>165</v>
      </c>
      <c r="D444" s="110"/>
    </row>
    <row r="445" spans="1:4" s="101" customFormat="1" ht="18.0" customHeight="1" x14ac:dyDescent="0.15">
      <c r="A445" s="108">
        <v>2060702</v>
      </c>
      <c r="B445" s="111" t="s">
        <v>341</v>
      </c>
      <c r="C445" s="110">
        <v>123</v>
      </c>
      <c r="D445" s="110"/>
    </row>
    <row r="446" spans="1:4" s="101" customFormat="1" ht="18.0" customHeight="1" x14ac:dyDescent="0.15">
      <c r="A446" s="108">
        <v>2060703</v>
      </c>
      <c r="B446" s="111" t="s">
        <v>342</v>
      </c>
      <c r="C446" s="110">
        <v>0</v>
      </c>
      <c r="D446" s="110"/>
    </row>
    <row r="447" spans="1:4" s="101" customFormat="1" ht="18.0" customHeight="1" x14ac:dyDescent="0.15">
      <c r="A447" s="108">
        <v>2060704</v>
      </c>
      <c r="B447" s="111" t="s">
        <v>343</v>
      </c>
      <c r="C447" s="110">
        <v>0</v>
      </c>
      <c r="D447" s="110"/>
    </row>
    <row r="448" spans="1:4" s="101" customFormat="1" ht="18.0" customHeight="1" x14ac:dyDescent="0.15">
      <c r="A448" s="108">
        <v>2060705</v>
      </c>
      <c r="B448" s="111" t="s">
        <v>344</v>
      </c>
      <c r="C448" s="110">
        <v>0</v>
      </c>
      <c r="D448" s="110"/>
    </row>
    <row r="449" spans="1:4" s="101" customFormat="1" ht="18.0" customHeight="1" x14ac:dyDescent="0.15">
      <c r="A449" s="108">
        <v>2060799</v>
      </c>
      <c r="B449" s="111" t="s">
        <v>345</v>
      </c>
      <c r="C449" s="110">
        <v>0</v>
      </c>
      <c r="D449" s="110"/>
    </row>
    <row r="450" spans="1:4" s="101" customFormat="1" ht="18.0" customHeight="1" x14ac:dyDescent="0.15">
      <c r="A450" s="108">
        <v>20608</v>
      </c>
      <c r="B450" s="109" t="s">
        <v>346</v>
      </c>
      <c r="C450" s="188">
        <f>SUM(C451:C453)</f>
        <v>0</v>
      </c>
      <c r="D450" s="188">
        <f>SUM(D451:D453)</f>
        <v>0</v>
      </c>
    </row>
    <row r="451" spans="1:4" s="101" customFormat="1" ht="18.0" customHeight="1" x14ac:dyDescent="0.15">
      <c r="A451" s="108">
        <v>2060801</v>
      </c>
      <c r="B451" s="111" t="s">
        <v>347</v>
      </c>
      <c r="C451" s="110">
        <v>0</v>
      </c>
      <c r="D451" s="110"/>
    </row>
    <row r="452" spans="1:4" s="101" customFormat="1" ht="18.0" customHeight="1" x14ac:dyDescent="0.15">
      <c r="A452" s="108">
        <v>2060802</v>
      </c>
      <c r="B452" s="111" t="s">
        <v>348</v>
      </c>
      <c r="C452" s="110">
        <v>0</v>
      </c>
      <c r="D452" s="110"/>
    </row>
    <row r="453" spans="1:4" s="101" customFormat="1" ht="18.0" customHeight="1" x14ac:dyDescent="0.15">
      <c r="A453" s="108">
        <v>2060899</v>
      </c>
      <c r="B453" s="111" t="s">
        <v>349</v>
      </c>
      <c r="C453" s="110">
        <v>0</v>
      </c>
      <c r="D453" s="110"/>
    </row>
    <row r="454" spans="1:4" s="101" customFormat="1" ht="18.0" customHeight="1" x14ac:dyDescent="0.15">
      <c r="A454" s="108">
        <v>20609</v>
      </c>
      <c r="B454" s="109" t="s">
        <v>350</v>
      </c>
      <c r="C454" s="188">
        <f>SUM(C455:C457)</f>
        <v>0</v>
      </c>
      <c r="D454" s="188">
        <f>SUM(D455:D457)</f>
        <v>0</v>
      </c>
    </row>
    <row r="455" spans="1:4" s="101" customFormat="1" ht="18.0" customHeight="1" x14ac:dyDescent="0.15">
      <c r="A455" s="108">
        <v>2060901</v>
      </c>
      <c r="B455" s="111" t="s">
        <v>351</v>
      </c>
      <c r="C455" s="110">
        <v>0</v>
      </c>
      <c r="D455" s="110"/>
    </row>
    <row r="456" spans="1:4" s="101" customFormat="1" ht="18.0" customHeight="1" x14ac:dyDescent="0.15">
      <c r="A456" s="108">
        <v>2060902</v>
      </c>
      <c r="B456" s="111" t="s">
        <v>352</v>
      </c>
      <c r="C456" s="110">
        <v>0</v>
      </c>
      <c r="D456" s="110"/>
    </row>
    <row r="457" spans="1:4" s="101" customFormat="1" ht="18.0" customHeight="1" x14ac:dyDescent="0.15">
      <c r="A457" s="108"/>
      <c r="B457" s="111" t="s">
        <v>353</v>
      </c>
      <c r="C457" s="110"/>
      <c r="D457" s="110"/>
    </row>
    <row r="458" spans="1:4" s="101" customFormat="1" ht="18.0" customHeight="1" x14ac:dyDescent="0.15">
      <c r="A458" s="108">
        <v>20699</v>
      </c>
      <c r="B458" s="109" t="s">
        <v>354</v>
      </c>
      <c r="C458" s="188">
        <f>SUM(C459:C462)</f>
        <v>104</v>
      </c>
      <c r="D458" s="188">
        <f>SUM(D459:D462)</f>
        <v>0</v>
      </c>
    </row>
    <row r="459" spans="1:4" s="101" customFormat="1" ht="18.0" customHeight="1" x14ac:dyDescent="0.15">
      <c r="A459" s="108">
        <v>2069901</v>
      </c>
      <c r="B459" s="111" t="s">
        <v>355</v>
      </c>
      <c r="C459" s="110">
        <v>25</v>
      </c>
      <c r="D459" s="110"/>
    </row>
    <row r="460" spans="1:4" s="101" customFormat="1" ht="18.0" customHeight="1" x14ac:dyDescent="0.15">
      <c r="A460" s="108">
        <v>2069902</v>
      </c>
      <c r="B460" s="111" t="s">
        <v>356</v>
      </c>
      <c r="C460" s="110">
        <v>0</v>
      </c>
      <c r="D460" s="110"/>
    </row>
    <row r="461" spans="1:4" s="101" customFormat="1" ht="18.0" customHeight="1" x14ac:dyDescent="0.15">
      <c r="A461" s="108">
        <v>2069903</v>
      </c>
      <c r="B461" s="111" t="s">
        <v>357</v>
      </c>
      <c r="C461" s="110">
        <v>0</v>
      </c>
      <c r="D461" s="110"/>
    </row>
    <row r="462" spans="1:4" s="101" customFormat="1" ht="18.0" customHeight="1" x14ac:dyDescent="0.15">
      <c r="A462" s="108">
        <v>2069999</v>
      </c>
      <c r="B462" s="111" t="s">
        <v>358</v>
      </c>
      <c r="C462" s="110">
        <v>79</v>
      </c>
      <c r="D462" s="110"/>
    </row>
    <row r="463" spans="1:4" s="101" customFormat="1" ht="18.0" customHeight="1" x14ac:dyDescent="0.15">
      <c r="A463" s="108">
        <v>207</v>
      </c>
      <c r="B463" s="109" t="s">
        <v>359</v>
      </c>
      <c r="C463" s="188">
        <f>SUM(C464,C480,C488,C499,C508,C516)</f>
        <v>7370</v>
      </c>
      <c r="D463" s="188">
        <f>SUM(D464,D480,D488,D499,D508,D516)</f>
        <v>0</v>
      </c>
    </row>
    <row r="464" spans="1:4" s="101" customFormat="1" ht="18.0" customHeight="1" x14ac:dyDescent="0.15">
      <c r="A464" s="108">
        <v>20701</v>
      </c>
      <c r="B464" s="109" t="s">
        <v>360</v>
      </c>
      <c r="C464" s="110">
        <f>SUM(C465:C479)</f>
        <v>2969</v>
      </c>
      <c r="D464" s="110">
        <f>SUM(D465:D479)</f>
        <v>0</v>
      </c>
    </row>
    <row r="465" spans="1:4" s="101" customFormat="1" ht="18.0" customHeight="1" x14ac:dyDescent="0.15">
      <c r="A465" s="108">
        <v>2070101</v>
      </c>
      <c r="B465" s="111" t="s">
        <v>57</v>
      </c>
      <c r="C465" s="110">
        <v>1470</v>
      </c>
      <c r="D465" s="110"/>
    </row>
    <row r="466" spans="1:4" s="101" customFormat="1" ht="18.0" customHeight="1" x14ac:dyDescent="0.15">
      <c r="A466" s="108">
        <v>2070102</v>
      </c>
      <c r="B466" s="111" t="s">
        <v>58</v>
      </c>
      <c r="C466" s="110">
        <v>71</v>
      </c>
      <c r="D466" s="110"/>
    </row>
    <row r="467" spans="1:4" s="101" customFormat="1" ht="18.0" customHeight="1" x14ac:dyDescent="0.15">
      <c r="A467" s="108">
        <v>2070103</v>
      </c>
      <c r="B467" s="111" t="s">
        <v>59</v>
      </c>
      <c r="C467" s="110">
        <v>0</v>
      </c>
      <c r="D467" s="110"/>
    </row>
    <row r="468" spans="1:4" s="102" customFormat="1" ht="18.0" customHeight="1" x14ac:dyDescent="0.15">
      <c r="A468" s="108">
        <v>2070104</v>
      </c>
      <c r="B468" s="111" t="s">
        <v>361</v>
      </c>
      <c r="C468" s="110">
        <v>508</v>
      </c>
      <c r="D468" s="110"/>
    </row>
    <row r="469" spans="1:4" s="101" customFormat="1" ht="18.0" customHeight="1" x14ac:dyDescent="0.15">
      <c r="A469" s="108">
        <v>2070105</v>
      </c>
      <c r="B469" s="111" t="s">
        <v>362</v>
      </c>
      <c r="C469" s="110">
        <v>0</v>
      </c>
      <c r="D469" s="110"/>
    </row>
    <row r="470" spans="1:4" s="101" customFormat="1" ht="18.0" customHeight="1" x14ac:dyDescent="0.15">
      <c r="A470" s="108">
        <v>2070106</v>
      </c>
      <c r="B470" s="111" t="s">
        <v>363</v>
      </c>
      <c r="C470" s="110">
        <v>0</v>
      </c>
      <c r="D470" s="110"/>
    </row>
    <row r="471" spans="1:4" s="101" customFormat="1" ht="18.0" customHeight="1" x14ac:dyDescent="0.15">
      <c r="A471" s="108">
        <v>2070107</v>
      </c>
      <c r="B471" s="111" t="s">
        <v>364</v>
      </c>
      <c r="C471" s="110">
        <v>44</v>
      </c>
      <c r="D471" s="110"/>
    </row>
    <row r="472" spans="1:4" s="101" customFormat="1" ht="18.0" customHeight="1" x14ac:dyDescent="0.15">
      <c r="A472" s="108">
        <v>2070108</v>
      </c>
      <c r="B472" s="111" t="s">
        <v>365</v>
      </c>
      <c r="C472" s="110">
        <v>0</v>
      </c>
      <c r="D472" s="110"/>
    </row>
    <row r="473" spans="1:4" s="101" customFormat="1" ht="18.0" customHeight="1" x14ac:dyDescent="0.15">
      <c r="A473" s="108">
        <v>2070109</v>
      </c>
      <c r="B473" s="111" t="s">
        <v>366</v>
      </c>
      <c r="C473" s="110">
        <v>459</v>
      </c>
      <c r="D473" s="110"/>
    </row>
    <row r="474" spans="1:4" s="101" customFormat="1" ht="18.0" customHeight="1" x14ac:dyDescent="0.15">
      <c r="A474" s="108">
        <v>2070110</v>
      </c>
      <c r="B474" s="111" t="s">
        <v>367</v>
      </c>
      <c r="C474" s="110">
        <v>0</v>
      </c>
      <c r="D474" s="110"/>
    </row>
    <row r="475" spans="1:4" s="101" customFormat="1" ht="18.0" customHeight="1" x14ac:dyDescent="0.15">
      <c r="A475" s="108">
        <v>2070111</v>
      </c>
      <c r="B475" s="111" t="s">
        <v>368</v>
      </c>
      <c r="C475" s="110">
        <v>70</v>
      </c>
      <c r="D475" s="110"/>
    </row>
    <row r="476" spans="1:4" s="101" customFormat="1" ht="18.0" customHeight="1" x14ac:dyDescent="0.15">
      <c r="A476" s="108">
        <v>2070112</v>
      </c>
      <c r="B476" s="111" t="s">
        <v>369</v>
      </c>
      <c r="C476" s="110">
        <v>6</v>
      </c>
      <c r="D476" s="110"/>
    </row>
    <row r="477" spans="1:4" s="102" customFormat="1" ht="18.0" customHeight="1" x14ac:dyDescent="0.15">
      <c r="A477" s="108">
        <v>2070113</v>
      </c>
      <c r="B477" s="111" t="s">
        <v>370</v>
      </c>
      <c r="C477" s="110">
        <v>0</v>
      </c>
      <c r="D477" s="110"/>
    </row>
    <row r="478" spans="1:4" s="101" customFormat="1" ht="18.0" customHeight="1" x14ac:dyDescent="0.15">
      <c r="A478" s="108">
        <v>2070114</v>
      </c>
      <c r="B478" s="111" t="s">
        <v>371</v>
      </c>
      <c r="C478" s="110">
        <v>0</v>
      </c>
      <c r="D478" s="110"/>
    </row>
    <row r="479" spans="1:4" s="101" customFormat="1" ht="18.0" customHeight="1" x14ac:dyDescent="0.15">
      <c r="A479" s="108">
        <v>2070199</v>
      </c>
      <c r="B479" s="111" t="s">
        <v>372</v>
      </c>
      <c r="C479" s="110">
        <v>341</v>
      </c>
      <c r="D479" s="110"/>
    </row>
    <row r="480" spans="1:4" s="101" customFormat="1" ht="18.0" customHeight="1" x14ac:dyDescent="0.15">
      <c r="A480" s="108">
        <v>20702</v>
      </c>
      <c r="B480" s="109" t="s">
        <v>373</v>
      </c>
      <c r="C480" s="188">
        <f>SUM(C481:C487)</f>
        <v>625</v>
      </c>
      <c r="D480" s="188">
        <f>SUM(D481:D487)</f>
        <v>0</v>
      </c>
    </row>
    <row r="481" spans="1:4" s="101" customFormat="1" ht="18.0" customHeight="1" x14ac:dyDescent="0.15">
      <c r="A481" s="108">
        <v>2070201</v>
      </c>
      <c r="B481" s="111" t="s">
        <v>57</v>
      </c>
      <c r="C481" s="110">
        <v>0</v>
      </c>
      <c r="D481" s="110"/>
    </row>
    <row r="482" spans="1:4" s="101" customFormat="1" ht="18.0" customHeight="1" x14ac:dyDescent="0.15">
      <c r="A482" s="108">
        <v>2070202</v>
      </c>
      <c r="B482" s="111" t="s">
        <v>58</v>
      </c>
      <c r="C482" s="110">
        <v>0</v>
      </c>
      <c r="D482" s="110"/>
    </row>
    <row r="483" spans="1:4" s="102" customFormat="1" ht="18.0" customHeight="1" x14ac:dyDescent="0.15">
      <c r="A483" s="108">
        <v>2070203</v>
      </c>
      <c r="B483" s="111" t="s">
        <v>59</v>
      </c>
      <c r="C483" s="110">
        <v>0</v>
      </c>
      <c r="D483" s="110"/>
    </row>
    <row r="484" spans="1:4" s="101" customFormat="1" ht="18.0" customHeight="1" x14ac:dyDescent="0.15">
      <c r="A484" s="108">
        <v>2070204</v>
      </c>
      <c r="B484" s="111" t="s">
        <v>374</v>
      </c>
      <c r="C484" s="110">
        <v>0</v>
      </c>
      <c r="D484" s="110"/>
    </row>
    <row r="485" spans="1:4" s="101" customFormat="1" ht="18.0" customHeight="1" x14ac:dyDescent="0.15">
      <c r="A485" s="108">
        <v>2070205</v>
      </c>
      <c r="B485" s="111" t="s">
        <v>375</v>
      </c>
      <c r="C485" s="110">
        <v>625</v>
      </c>
      <c r="D485" s="110"/>
    </row>
    <row r="486" spans="1:4" s="101" customFormat="1" ht="18.0" customHeight="1" x14ac:dyDescent="0.15">
      <c r="A486" s="108">
        <v>2070206</v>
      </c>
      <c r="B486" s="111" t="s">
        <v>376</v>
      </c>
      <c r="C486" s="110">
        <v>0</v>
      </c>
      <c r="D486" s="110"/>
    </row>
    <row r="487" spans="1:4" s="101" customFormat="1" ht="18.0" customHeight="1" x14ac:dyDescent="0.15">
      <c r="A487" s="108">
        <v>2070299</v>
      </c>
      <c r="B487" s="111" t="s">
        <v>377</v>
      </c>
      <c r="C487" s="110">
        <v>0</v>
      </c>
      <c r="D487" s="110"/>
    </row>
    <row r="488" spans="1:4" s="101" customFormat="1" ht="18.0" customHeight="1" x14ac:dyDescent="0.15">
      <c r="A488" s="108">
        <v>20703</v>
      </c>
      <c r="B488" s="109" t="s">
        <v>378</v>
      </c>
      <c r="C488" s="188">
        <f>SUM(C489:C498)</f>
        <v>1563</v>
      </c>
      <c r="D488" s="188">
        <f>SUM(D489:D498)</f>
        <v>0</v>
      </c>
    </row>
    <row r="489" spans="1:4" s="101" customFormat="1" ht="18.0" customHeight="1" x14ac:dyDescent="0.15">
      <c r="A489" s="108">
        <v>2070301</v>
      </c>
      <c r="B489" s="111" t="s">
        <v>57</v>
      </c>
      <c r="C489" s="110">
        <v>3</v>
      </c>
      <c r="D489" s="110"/>
    </row>
    <row r="490" spans="1:4" s="101" customFormat="1" ht="18.0" customHeight="1" x14ac:dyDescent="0.15">
      <c r="A490" s="108">
        <v>2070302</v>
      </c>
      <c r="B490" s="111" t="s">
        <v>58</v>
      </c>
      <c r="C490" s="110">
        <v>36</v>
      </c>
      <c r="D490" s="110"/>
    </row>
    <row r="491" spans="1:4" s="101" customFormat="1" ht="18.0" customHeight="1" x14ac:dyDescent="0.15">
      <c r="A491" s="108">
        <v>2070303</v>
      </c>
      <c r="B491" s="111" t="s">
        <v>59</v>
      </c>
      <c r="C491" s="110">
        <v>0</v>
      </c>
      <c r="D491" s="110"/>
    </row>
    <row r="492" spans="1:4" s="102" customFormat="1" ht="18.0" customHeight="1" x14ac:dyDescent="0.15">
      <c r="A492" s="108">
        <v>2070304</v>
      </c>
      <c r="B492" s="111" t="s">
        <v>379</v>
      </c>
      <c r="C492" s="110">
        <v>0</v>
      </c>
      <c r="D492" s="110"/>
    </row>
    <row r="493" spans="1:4" s="101" customFormat="1" ht="18.0" customHeight="1" x14ac:dyDescent="0.15">
      <c r="A493" s="108">
        <v>2070305</v>
      </c>
      <c r="B493" s="111" t="s">
        <v>380</v>
      </c>
      <c r="C493" s="110">
        <v>0</v>
      </c>
      <c r="D493" s="110"/>
    </row>
    <row r="494" spans="1:4" s="101" customFormat="1" ht="18.0" customHeight="1" x14ac:dyDescent="0.15">
      <c r="A494" s="108">
        <v>2070306</v>
      </c>
      <c r="B494" s="111" t="s">
        <v>381</v>
      </c>
      <c r="C494" s="110">
        <v>0</v>
      </c>
      <c r="D494" s="110"/>
    </row>
    <row r="495" spans="1:4" s="101" customFormat="1" ht="18.0" customHeight="1" x14ac:dyDescent="0.15">
      <c r="A495" s="108">
        <v>2070307</v>
      </c>
      <c r="B495" s="111" t="s">
        <v>382</v>
      </c>
      <c r="C495" s="110">
        <v>0</v>
      </c>
      <c r="D495" s="110"/>
    </row>
    <row r="496" spans="1:4" s="101" customFormat="1" ht="18.0" customHeight="1" x14ac:dyDescent="0.15">
      <c r="A496" s="108">
        <v>2070308</v>
      </c>
      <c r="B496" s="111" t="s">
        <v>383</v>
      </c>
      <c r="C496" s="110">
        <v>0</v>
      </c>
      <c r="D496" s="110"/>
    </row>
    <row r="497" spans="1:4" s="101" customFormat="1" ht="18.0" customHeight="1" x14ac:dyDescent="0.15">
      <c r="A497" s="108">
        <v>2070309</v>
      </c>
      <c r="B497" s="111" t="s">
        <v>384</v>
      </c>
      <c r="C497" s="110">
        <v>0</v>
      </c>
      <c r="D497" s="110"/>
    </row>
    <row r="498" spans="1:4" s="102" customFormat="1" ht="18.0" customHeight="1" x14ac:dyDescent="0.15">
      <c r="A498" s="108">
        <v>2070399</v>
      </c>
      <c r="B498" s="111" t="s">
        <v>385</v>
      </c>
      <c r="C498" s="110">
        <v>1524</v>
      </c>
      <c r="D498" s="110"/>
    </row>
    <row r="499" spans="1:4" s="101" customFormat="1" ht="18.0" customHeight="1" x14ac:dyDescent="0.15">
      <c r="A499" s="108">
        <v>20706</v>
      </c>
      <c r="B499" s="109" t="s">
        <v>386</v>
      </c>
      <c r="C499" s="188">
        <f>SUM(C500:C507)</f>
        <v>0</v>
      </c>
      <c r="D499" s="188">
        <f>SUM(D500:D507)</f>
        <v>0</v>
      </c>
    </row>
    <row r="500" spans="1:4" s="101" customFormat="1" ht="18.0" customHeight="1" x14ac:dyDescent="0.15">
      <c r="A500" s="108">
        <v>2070601</v>
      </c>
      <c r="B500" s="111" t="s">
        <v>57</v>
      </c>
      <c r="C500" s="110">
        <v>0</v>
      </c>
      <c r="D500" s="110"/>
    </row>
    <row r="501" spans="1:4" s="101" customFormat="1" ht="18.0" customHeight="1" x14ac:dyDescent="0.15">
      <c r="A501" s="108">
        <v>2070602</v>
      </c>
      <c r="B501" s="111" t="s">
        <v>58</v>
      </c>
      <c r="C501" s="110">
        <v>0</v>
      </c>
      <c r="D501" s="110"/>
    </row>
    <row r="502" spans="1:4" s="101" customFormat="1" ht="18.0" customHeight="1" x14ac:dyDescent="0.15">
      <c r="A502" s="108">
        <v>2070603</v>
      </c>
      <c r="B502" s="111" t="s">
        <v>59</v>
      </c>
      <c r="C502" s="110">
        <v>0</v>
      </c>
      <c r="D502" s="110"/>
    </row>
    <row r="503" spans="1:4" s="101" customFormat="1" ht="18.0" customHeight="1" x14ac:dyDescent="0.15">
      <c r="A503" s="108">
        <v>2070604</v>
      </c>
      <c r="B503" s="111" t="s">
        <v>387</v>
      </c>
      <c r="C503" s="110">
        <v>0</v>
      </c>
      <c r="D503" s="110"/>
    </row>
    <row r="504" spans="1:4" s="102" customFormat="1" ht="18.0" customHeight="1" x14ac:dyDescent="0.15">
      <c r="A504" s="108">
        <v>2070605</v>
      </c>
      <c r="B504" s="111" t="s">
        <v>388</v>
      </c>
      <c r="C504" s="110">
        <v>0</v>
      </c>
      <c r="D504" s="110"/>
    </row>
    <row r="505" spans="1:4" s="101" customFormat="1" ht="18.0" customHeight="1" x14ac:dyDescent="0.15">
      <c r="A505" s="108">
        <v>2070606</v>
      </c>
      <c r="B505" s="111" t="s">
        <v>389</v>
      </c>
      <c r="C505" s="110">
        <v>0</v>
      </c>
      <c r="D505" s="110"/>
    </row>
    <row r="506" spans="1:4" s="101" customFormat="1" ht="18.0" customHeight="1" x14ac:dyDescent="0.15">
      <c r="A506" s="108">
        <v>2070607</v>
      </c>
      <c r="B506" s="111" t="s">
        <v>390</v>
      </c>
      <c r="C506" s="110">
        <v>0</v>
      </c>
      <c r="D506" s="110"/>
    </row>
    <row r="507" spans="1:4" s="101" customFormat="1" ht="18.0" customHeight="1" x14ac:dyDescent="0.15">
      <c r="A507" s="108">
        <v>2070699</v>
      </c>
      <c r="B507" s="111" t="s">
        <v>391</v>
      </c>
      <c r="C507" s="110">
        <v>0</v>
      </c>
      <c r="D507" s="110"/>
    </row>
    <row r="508" spans="1:4" s="101" customFormat="1" ht="18.0" customHeight="1" x14ac:dyDescent="0.15">
      <c r="A508" s="108">
        <v>20708</v>
      </c>
      <c r="B508" s="109" t="s">
        <v>392</v>
      </c>
      <c r="C508" s="188">
        <f>SUM(C509:C515)</f>
        <v>2213</v>
      </c>
      <c r="D508" s="188">
        <f>SUM(D509:D515)</f>
        <v>0</v>
      </c>
    </row>
    <row r="509" spans="1:4" s="101" customFormat="1" ht="18.0" customHeight="1" x14ac:dyDescent="0.15">
      <c r="A509" s="108">
        <v>2070801</v>
      </c>
      <c r="B509" s="111" t="s">
        <v>57</v>
      </c>
      <c r="C509" s="110">
        <v>0</v>
      </c>
      <c r="D509" s="110"/>
    </row>
    <row r="510" spans="1:4" s="101" customFormat="1" ht="18.0" customHeight="1" x14ac:dyDescent="0.15">
      <c r="A510" s="108">
        <v>2070802</v>
      </c>
      <c r="B510" s="111" t="s">
        <v>58</v>
      </c>
      <c r="C510" s="110">
        <v>0</v>
      </c>
      <c r="D510" s="110"/>
    </row>
    <row r="511" spans="1:4" s="101" customFormat="1" ht="18.0" customHeight="1" x14ac:dyDescent="0.15">
      <c r="A511" s="108">
        <v>2070803</v>
      </c>
      <c r="B511" s="111" t="s">
        <v>59</v>
      </c>
      <c r="C511" s="110">
        <v>0</v>
      </c>
      <c r="D511" s="110"/>
    </row>
    <row r="512" spans="1:4" s="101" customFormat="1" ht="18.0" customHeight="1" x14ac:dyDescent="0.15">
      <c r="A512" s="108">
        <v>2070804</v>
      </c>
      <c r="B512" s="111" t="s">
        <v>393</v>
      </c>
      <c r="C512" s="110">
        <v>2213</v>
      </c>
      <c r="D512" s="110"/>
    </row>
    <row r="513" spans="1:4" s="101" customFormat="1" ht="18.0" customHeight="1" x14ac:dyDescent="0.15">
      <c r="A513" s="108">
        <v>2070805</v>
      </c>
      <c r="B513" s="111" t="s">
        <v>394</v>
      </c>
      <c r="C513" s="110">
        <v>0</v>
      </c>
      <c r="D513" s="110"/>
    </row>
    <row r="514" spans="1:4" s="101" customFormat="1" ht="18.0" customHeight="1" x14ac:dyDescent="0.15">
      <c r="A514" s="108"/>
      <c r="B514" s="111" t="s">
        <v>395</v>
      </c>
      <c r="C514" s="110"/>
      <c r="D514" s="110"/>
    </row>
    <row r="515" spans="1:4" s="101" customFormat="1" ht="18.0" customHeight="1" x14ac:dyDescent="0.15">
      <c r="A515" s="108">
        <v>2070899</v>
      </c>
      <c r="B515" s="111" t="s">
        <v>396</v>
      </c>
      <c r="C515" s="110">
        <v>0</v>
      </c>
      <c r="D515" s="110"/>
    </row>
    <row r="516" spans="1:4" s="101" customFormat="1" ht="18.0" customHeight="1" x14ac:dyDescent="0.15">
      <c r="A516" s="108">
        <v>20799</v>
      </c>
      <c r="B516" s="109" t="s">
        <v>397</v>
      </c>
      <c r="C516" s="188">
        <f>SUM(C517:C519)</f>
        <v>0</v>
      </c>
      <c r="D516" s="188">
        <f>SUM(D517:D519)</f>
        <v>0</v>
      </c>
    </row>
    <row r="517" spans="1:4" s="101" customFormat="1" ht="18.0" customHeight="1" x14ac:dyDescent="0.15">
      <c r="A517" s="108">
        <v>2079902</v>
      </c>
      <c r="B517" s="111" t="s">
        <v>398</v>
      </c>
      <c r="C517" s="110">
        <v>0</v>
      </c>
      <c r="D517" s="110"/>
    </row>
    <row r="518" spans="1:4" s="101" customFormat="1" ht="18.0" customHeight="1" x14ac:dyDescent="0.15">
      <c r="A518" s="108">
        <v>2079903</v>
      </c>
      <c r="B518" s="111" t="s">
        <v>399</v>
      </c>
      <c r="C518" s="110">
        <v>0</v>
      </c>
      <c r="D518" s="110"/>
    </row>
    <row r="519" spans="1:4" s="101" customFormat="1" ht="18.0" customHeight="1" x14ac:dyDescent="0.15">
      <c r="A519" s="108">
        <v>2079999</v>
      </c>
      <c r="B519" s="111" t="s">
        <v>400</v>
      </c>
      <c r="C519" s="110">
        <v>0</v>
      </c>
      <c r="D519" s="110"/>
    </row>
    <row r="520" spans="1:4" s="101" customFormat="1" ht="18.0" customHeight="1" x14ac:dyDescent="0.15">
      <c r="A520" s="108">
        <v>208</v>
      </c>
      <c r="B520" s="109" t="s">
        <v>401</v>
      </c>
      <c r="C520" s="188">
        <f>SUM(C521,C535,C543,C545,C553,C557,C567,C575,C582,C590,C599,C604,C607,C610,C613,C616,C619,C623,C628,C636,C639)</f>
        <v>51649</v>
      </c>
      <c r="D520" s="188">
        <f>SUM(D521,D535,D543,D545,D553,D557,D567,D575,D582,D590,D599,D604,D607,D610,D613,D616,D619,D623,D628,D636,D639)</f>
        <v>7003</v>
      </c>
    </row>
    <row r="521" spans="1:4" s="101" customFormat="1" ht="18.0" customHeight="1" x14ac:dyDescent="0.15">
      <c r="A521" s="108">
        <v>20801</v>
      </c>
      <c r="B521" s="109" t="s">
        <v>402</v>
      </c>
      <c r="C521" s="188">
        <f>SUM(C522:C534)</f>
        <v>2456</v>
      </c>
      <c r="D521" s="188">
        <f>SUM(D522:D534)</f>
        <v>0</v>
      </c>
    </row>
    <row r="522" spans="1:4" s="101" customFormat="1" ht="18.0" customHeight="1" x14ac:dyDescent="0.15">
      <c r="A522" s="108">
        <v>2080101</v>
      </c>
      <c r="B522" s="111" t="s">
        <v>57</v>
      </c>
      <c r="C522" s="110">
        <v>1704</v>
      </c>
      <c r="D522" s="110"/>
    </row>
    <row r="523" spans="1:4" s="101" customFormat="1" ht="18.0" customHeight="1" x14ac:dyDescent="0.15">
      <c r="A523" s="108">
        <v>2080102</v>
      </c>
      <c r="B523" s="111" t="s">
        <v>58</v>
      </c>
      <c r="C523" s="110">
        <v>68</v>
      </c>
      <c r="D523" s="110"/>
    </row>
    <row r="524" spans="1:4" s="101" customFormat="1" ht="18.0" customHeight="1" x14ac:dyDescent="0.15">
      <c r="A524" s="108">
        <v>2080103</v>
      </c>
      <c r="B524" s="111" t="s">
        <v>59</v>
      </c>
      <c r="C524" s="110">
        <v>0</v>
      </c>
      <c r="D524" s="110"/>
    </row>
    <row r="525" spans="1:4" s="101" customFormat="1" ht="18.0" customHeight="1" x14ac:dyDescent="0.15">
      <c r="A525" s="108">
        <v>2080104</v>
      </c>
      <c r="B525" s="111" t="s">
        <v>403</v>
      </c>
      <c r="C525" s="110">
        <v>0</v>
      </c>
      <c r="D525" s="110"/>
    </row>
    <row r="526" spans="1:4" s="101" customFormat="1" ht="18.0" customHeight="1" x14ac:dyDescent="0.15">
      <c r="A526" s="108">
        <v>2080105</v>
      </c>
      <c r="B526" s="111" t="s">
        <v>404</v>
      </c>
      <c r="C526" s="110">
        <v>210</v>
      </c>
      <c r="D526" s="110"/>
    </row>
    <row r="527" spans="1:4" s="101" customFormat="1" ht="18.0" customHeight="1" x14ac:dyDescent="0.15">
      <c r="A527" s="108">
        <v>2080106</v>
      </c>
      <c r="B527" s="111" t="s">
        <v>405</v>
      </c>
      <c r="C527" s="110">
        <v>117</v>
      </c>
      <c r="D527" s="110"/>
    </row>
    <row r="528" spans="1:4" s="101" customFormat="1" ht="18.0" customHeight="1" x14ac:dyDescent="0.15">
      <c r="A528" s="108">
        <v>2080107</v>
      </c>
      <c r="B528" s="111" t="s">
        <v>406</v>
      </c>
      <c r="C528" s="110">
        <v>0</v>
      </c>
      <c r="D528" s="110"/>
    </row>
    <row r="529" spans="1:4" s="101" customFormat="1" ht="18.0" customHeight="1" x14ac:dyDescent="0.15">
      <c r="A529" s="108">
        <v>2080108</v>
      </c>
      <c r="B529" s="111" t="s">
        <v>99</v>
      </c>
      <c r="C529" s="110">
        <v>174</v>
      </c>
      <c r="D529" s="110"/>
    </row>
    <row r="530" spans="1:4" s="101" customFormat="1" ht="18.0" customHeight="1" x14ac:dyDescent="0.15">
      <c r="A530" s="108">
        <v>2080109</v>
      </c>
      <c r="B530" s="111" t="s">
        <v>407</v>
      </c>
      <c r="C530" s="110">
        <v>54</v>
      </c>
      <c r="D530" s="110"/>
    </row>
    <row r="531" spans="1:4" s="101" customFormat="1" ht="18.0" customHeight="1" x14ac:dyDescent="0.15">
      <c r="A531" s="108">
        <v>2080110</v>
      </c>
      <c r="B531" s="111" t="s">
        <v>408</v>
      </c>
      <c r="C531" s="110">
        <v>0</v>
      </c>
      <c r="D531" s="110"/>
    </row>
    <row r="532" spans="1:4" s="102" customFormat="1" ht="18.0" customHeight="1" x14ac:dyDescent="0.15">
      <c r="A532" s="108">
        <v>2080111</v>
      </c>
      <c r="B532" s="111" t="s">
        <v>409</v>
      </c>
      <c r="C532" s="110">
        <v>0</v>
      </c>
      <c r="D532" s="110"/>
    </row>
    <row r="533" spans="1:4" s="101" customFormat="1" ht="18.0" customHeight="1" x14ac:dyDescent="0.15">
      <c r="A533" s="108">
        <v>2080112</v>
      </c>
      <c r="B533" s="111" t="s">
        <v>410</v>
      </c>
      <c r="C533" s="110">
        <v>111</v>
      </c>
      <c r="D533" s="110"/>
    </row>
    <row r="534" spans="1:4" s="101" customFormat="1" ht="18.0" customHeight="1" x14ac:dyDescent="0.15">
      <c r="A534" s="108">
        <v>2080199</v>
      </c>
      <c r="B534" s="111" t="s">
        <v>411</v>
      </c>
      <c r="C534" s="110">
        <v>18</v>
      </c>
      <c r="D534" s="110"/>
    </row>
    <row r="535" spans="1:4" s="101" customFormat="1" ht="18.0" customHeight="1" x14ac:dyDescent="0.15">
      <c r="A535" s="108">
        <v>20802</v>
      </c>
      <c r="B535" s="109" t="s">
        <v>412</v>
      </c>
      <c r="C535" s="188">
        <f>SUM(C536:C542)</f>
        <v>690</v>
      </c>
      <c r="D535" s="188">
        <f>SUM(D536:D542)</f>
        <v>0</v>
      </c>
    </row>
    <row r="536" spans="1:4" s="101" customFormat="1" ht="18.0" customHeight="1" x14ac:dyDescent="0.15">
      <c r="A536" s="108">
        <v>2080201</v>
      </c>
      <c r="B536" s="111" t="s">
        <v>57</v>
      </c>
      <c r="C536" s="110">
        <v>599</v>
      </c>
      <c r="D536" s="110"/>
    </row>
    <row r="537" spans="1:4" s="101" customFormat="1" ht="18.0" customHeight="1" x14ac:dyDescent="0.15">
      <c r="A537" s="108">
        <v>2080202</v>
      </c>
      <c r="B537" s="111" t="s">
        <v>58</v>
      </c>
      <c r="C537" s="110">
        <v>6</v>
      </c>
      <c r="D537" s="110"/>
    </row>
    <row r="538" spans="1:4" s="101" customFormat="1" ht="18.0" customHeight="1" x14ac:dyDescent="0.15">
      <c r="A538" s="108">
        <v>2080203</v>
      </c>
      <c r="B538" s="111" t="s">
        <v>59</v>
      </c>
      <c r="C538" s="110">
        <v>0</v>
      </c>
      <c r="D538" s="110"/>
    </row>
    <row r="539" spans="1:4" s="101" customFormat="1" ht="18.0" customHeight="1" x14ac:dyDescent="0.15">
      <c r="A539" s="108">
        <v>2080206</v>
      </c>
      <c r="B539" s="111" t="s">
        <v>413</v>
      </c>
      <c r="C539" s="110">
        <v>0</v>
      </c>
      <c r="D539" s="110"/>
    </row>
    <row r="540" spans="1:4" s="101" customFormat="1" ht="18.0" customHeight="1" x14ac:dyDescent="0.15">
      <c r="A540" s="108">
        <v>2080207</v>
      </c>
      <c r="B540" s="111" t="s">
        <v>414</v>
      </c>
      <c r="C540" s="110">
        <v>0</v>
      </c>
      <c r="D540" s="110"/>
    </row>
    <row r="541" spans="1:4" s="101" customFormat="1" ht="18.0" customHeight="1" x14ac:dyDescent="0.15">
      <c r="A541" s="108">
        <v>2080208</v>
      </c>
      <c r="B541" s="111" t="s">
        <v>415</v>
      </c>
      <c r="C541" s="110">
        <v>5</v>
      </c>
      <c r="D541" s="110"/>
    </row>
    <row r="542" spans="1:4" s="101" customFormat="1" ht="18.0" customHeight="1" x14ac:dyDescent="0.15">
      <c r="A542" s="108">
        <v>2080299</v>
      </c>
      <c r="B542" s="111" t="s">
        <v>416</v>
      </c>
      <c r="C542" s="110">
        <v>80</v>
      </c>
      <c r="D542" s="110"/>
    </row>
    <row r="543" spans="1:4" s="101" customFormat="1" ht="18.0" customHeight="1" x14ac:dyDescent="0.15">
      <c r="A543" s="108">
        <v>20804</v>
      </c>
      <c r="B543" s="109" t="s">
        <v>417</v>
      </c>
      <c r="C543" s="188">
        <f>SUM(C544:C544)</f>
        <v>0</v>
      </c>
      <c r="D543" s="188">
        <f>SUM(D544:D544)</f>
        <v>0</v>
      </c>
    </row>
    <row r="544" spans="1:4" s="101" customFormat="1" ht="18.0" customHeight="1" x14ac:dyDescent="0.15">
      <c r="A544" s="108">
        <v>2080402</v>
      </c>
      <c r="B544" s="111" t="s">
        <v>418</v>
      </c>
      <c r="C544" s="110">
        <v>0</v>
      </c>
      <c r="D544" s="110"/>
    </row>
    <row r="545" spans="1:4" s="101" customFormat="1" ht="18.0" customHeight="1" x14ac:dyDescent="0.15">
      <c r="A545" s="108">
        <v>20805</v>
      </c>
      <c r="B545" s="109" t="s">
        <v>419</v>
      </c>
      <c r="C545" s="188">
        <f>SUM(C546:C552)</f>
        <v>37087</v>
      </c>
      <c r="D545" s="188">
        <f>SUM(D546:D552)</f>
        <v>0</v>
      </c>
    </row>
    <row r="546" spans="1:4" s="101" customFormat="1" ht="18.0" customHeight="1" x14ac:dyDescent="0.15">
      <c r="A546" s="108">
        <v>2080501</v>
      </c>
      <c r="B546" s="111" t="s">
        <v>420</v>
      </c>
      <c r="C546" s="110">
        <v>15413</v>
      </c>
      <c r="D546" s="110"/>
    </row>
    <row r="547" spans="1:4" s="101" customFormat="1" ht="18.0" customHeight="1" x14ac:dyDescent="0.15">
      <c r="A547" s="108">
        <v>2080502</v>
      </c>
      <c r="B547" s="111" t="s">
        <v>421</v>
      </c>
      <c r="C547" s="110">
        <v>4091</v>
      </c>
      <c r="D547" s="110"/>
    </row>
    <row r="548" spans="1:4" s="101" customFormat="1" ht="18.0" customHeight="1" x14ac:dyDescent="0.15">
      <c r="A548" s="108">
        <v>2080503</v>
      </c>
      <c r="B548" s="111" t="s">
        <v>422</v>
      </c>
      <c r="C548" s="110">
        <v>0</v>
      </c>
      <c r="D548" s="110"/>
    </row>
    <row r="549" spans="1:4" s="101" customFormat="1" ht="18.0" customHeight="1" x14ac:dyDescent="0.15">
      <c r="A549" s="108">
        <v>2080505</v>
      </c>
      <c r="B549" s="111" t="s">
        <v>423</v>
      </c>
      <c r="C549" s="110">
        <v>16338</v>
      </c>
      <c r="D549" s="110"/>
    </row>
    <row r="550" spans="1:4" s="101" customFormat="1" ht="18.0" customHeight="1" x14ac:dyDescent="0.15">
      <c r="A550" s="108">
        <v>2080506</v>
      </c>
      <c r="B550" s="111" t="s">
        <v>424</v>
      </c>
      <c r="C550" s="110">
        <v>1200</v>
      </c>
      <c r="D550" s="110"/>
    </row>
    <row r="551" spans="1:4" s="101" customFormat="1" ht="18.0" customHeight="1" x14ac:dyDescent="0.15">
      <c r="A551" s="108">
        <v>2080507</v>
      </c>
      <c r="B551" s="111" t="s">
        <v>425</v>
      </c>
      <c r="C551" s="110">
        <v>27</v>
      </c>
      <c r="D551" s="110"/>
    </row>
    <row r="552" spans="1:4" s="101" customFormat="1" ht="18.0" customHeight="1" x14ac:dyDescent="0.15">
      <c r="A552" s="108">
        <v>2080599</v>
      </c>
      <c r="B552" s="111" t="s">
        <v>426</v>
      </c>
      <c r="C552" s="110">
        <v>18</v>
      </c>
      <c r="D552" s="110"/>
    </row>
    <row r="553" spans="1:4" s="101" customFormat="1" ht="18.0" customHeight="1" x14ac:dyDescent="0.15">
      <c r="A553" s="108">
        <v>20806</v>
      </c>
      <c r="B553" s="109" t="s">
        <v>427</v>
      </c>
      <c r="C553" s="188">
        <f>SUM(C554:C556)</f>
        <v>0</v>
      </c>
      <c r="D553" s="188">
        <f>SUM(D554:D556)</f>
        <v>0</v>
      </c>
    </row>
    <row r="554" spans="1:4" s="101" customFormat="1" ht="18.0" customHeight="1" x14ac:dyDescent="0.15">
      <c r="A554" s="108">
        <v>2080601</v>
      </c>
      <c r="B554" s="111" t="s">
        <v>428</v>
      </c>
      <c r="C554" s="110">
        <v>0</v>
      </c>
      <c r="D554" s="110"/>
    </row>
    <row r="555" spans="1:4" s="101" customFormat="1" ht="18.0" customHeight="1" x14ac:dyDescent="0.15">
      <c r="A555" s="108">
        <v>2080602</v>
      </c>
      <c r="B555" s="111" t="s">
        <v>429</v>
      </c>
      <c r="C555" s="110">
        <v>0</v>
      </c>
      <c r="D555" s="110"/>
    </row>
    <row r="556" spans="1:4" s="101" customFormat="1" ht="18.0" customHeight="1" x14ac:dyDescent="0.15">
      <c r="A556" s="108">
        <v>2080699</v>
      </c>
      <c r="B556" s="111" t="s">
        <v>430</v>
      </c>
      <c r="C556" s="110">
        <v>0</v>
      </c>
      <c r="D556" s="110"/>
    </row>
    <row r="557" spans="1:4" s="101" customFormat="1" ht="18.0" customHeight="1" x14ac:dyDescent="0.15">
      <c r="A557" s="108">
        <v>20807</v>
      </c>
      <c r="B557" s="109" t="s">
        <v>431</v>
      </c>
      <c r="C557" s="188">
        <f>SUM(C558:C566)</f>
        <v>0</v>
      </c>
      <c r="D557" s="188">
        <f>SUM(D558:D566)</f>
        <v>0</v>
      </c>
    </row>
    <row r="558" spans="1:4" s="101" customFormat="1" ht="18.0" customHeight="1" x14ac:dyDescent="0.15">
      <c r="A558" s="108">
        <v>2080701</v>
      </c>
      <c r="B558" s="111" t="s">
        <v>432</v>
      </c>
      <c r="C558" s="110">
        <v>0</v>
      </c>
      <c r="D558" s="110"/>
    </row>
    <row r="559" spans="1:4" s="101" customFormat="1" ht="18.0" customHeight="1" x14ac:dyDescent="0.15">
      <c r="A559" s="108">
        <v>2080702</v>
      </c>
      <c r="B559" s="111" t="s">
        <v>433</v>
      </c>
      <c r="C559" s="110">
        <v>0</v>
      </c>
      <c r="D559" s="110"/>
    </row>
    <row r="560" spans="1:4" s="101" customFormat="1" ht="18.0" customHeight="1" x14ac:dyDescent="0.15">
      <c r="A560" s="108">
        <v>2080704</v>
      </c>
      <c r="B560" s="111" t="s">
        <v>434</v>
      </c>
      <c r="C560" s="110">
        <v>0</v>
      </c>
      <c r="D560" s="110"/>
    </row>
    <row r="561" spans="1:4" s="101" customFormat="1" ht="18.0" customHeight="1" x14ac:dyDescent="0.15">
      <c r="A561" s="108">
        <v>2080705</v>
      </c>
      <c r="B561" s="111" t="s">
        <v>435</v>
      </c>
      <c r="C561" s="110">
        <v>0</v>
      </c>
      <c r="D561" s="110"/>
    </row>
    <row r="562" spans="1:4" s="101" customFormat="1" ht="18.0" customHeight="1" x14ac:dyDescent="0.15">
      <c r="A562" s="108">
        <v>2080709</v>
      </c>
      <c r="B562" s="111" t="s">
        <v>436</v>
      </c>
      <c r="C562" s="110">
        <v>0</v>
      </c>
      <c r="D562" s="110"/>
    </row>
    <row r="563" spans="1:4" s="101" customFormat="1" ht="18.0" customHeight="1" x14ac:dyDescent="0.15">
      <c r="A563" s="108">
        <v>2080711</v>
      </c>
      <c r="B563" s="111" t="s">
        <v>437</v>
      </c>
      <c r="C563" s="110">
        <v>0</v>
      </c>
      <c r="D563" s="110"/>
    </row>
    <row r="564" spans="1:4" s="101" customFormat="1" ht="18.0" customHeight="1" x14ac:dyDescent="0.15">
      <c r="A564" s="108">
        <v>2080712</v>
      </c>
      <c r="B564" s="111" t="s">
        <v>438</v>
      </c>
      <c r="C564" s="110">
        <v>0</v>
      </c>
      <c r="D564" s="110"/>
    </row>
    <row r="565" spans="1:4" s="101" customFormat="1" ht="18.0" customHeight="1" x14ac:dyDescent="0.15">
      <c r="A565" s="108">
        <v>2080713</v>
      </c>
      <c r="B565" s="111" t="s">
        <v>439</v>
      </c>
      <c r="C565" s="110">
        <v>0</v>
      </c>
      <c r="D565" s="110"/>
    </row>
    <row r="566" spans="1:4" s="102" customFormat="1" ht="18.0" customHeight="1" x14ac:dyDescent="0.15">
      <c r="A566" s="108">
        <v>2080799</v>
      </c>
      <c r="B566" s="111" t="s">
        <v>440</v>
      </c>
      <c r="C566" s="110">
        <v>0</v>
      </c>
      <c r="D566" s="110"/>
    </row>
    <row r="567" spans="1:4" s="101" customFormat="1" ht="18.0" customHeight="1" x14ac:dyDescent="0.15">
      <c r="A567" s="108">
        <v>20808</v>
      </c>
      <c r="B567" s="109" t="s">
        <v>441</v>
      </c>
      <c r="C567" s="188">
        <f>SUM(C568:C574)</f>
        <v>1874</v>
      </c>
      <c r="D567" s="188">
        <f>SUM(D568:D574)</f>
        <v>1668</v>
      </c>
    </row>
    <row r="568" spans="1:4" s="101" customFormat="1" ht="18.0" customHeight="1" x14ac:dyDescent="0.15">
      <c r="A568" s="108">
        <v>2080801</v>
      </c>
      <c r="B568" s="111" t="s">
        <v>442</v>
      </c>
      <c r="C568" s="110">
        <v>206</v>
      </c>
      <c r="D568" s="110"/>
    </row>
    <row r="569" spans="1:4" s="101" customFormat="1" ht="18.0" customHeight="1" x14ac:dyDescent="0.15">
      <c r="A569" s="108">
        <v>2080802</v>
      </c>
      <c r="B569" s="111" t="s">
        <v>443</v>
      </c>
      <c r="C569" s="110">
        <v>0</v>
      </c>
      <c r="D569" s="110"/>
    </row>
    <row r="570" spans="1:4" s="101" customFormat="1" ht="18.0" customHeight="1" x14ac:dyDescent="0.15">
      <c r="A570" s="108">
        <v>2080803</v>
      </c>
      <c r="B570" s="111" t="s">
        <v>444</v>
      </c>
      <c r="C570" s="110">
        <v>0</v>
      </c>
      <c r="D570" s="110"/>
    </row>
    <row r="571" spans="1:4" s="101" customFormat="1" ht="18.0" customHeight="1" x14ac:dyDescent="0.15">
      <c r="A571" s="108">
        <v>2080804</v>
      </c>
      <c r="B571" s="111" t="s">
        <v>445</v>
      </c>
      <c r="C571" s="110">
        <v>0</v>
      </c>
      <c r="D571" s="110"/>
    </row>
    <row r="572" spans="1:4" s="101" customFormat="1" ht="18.0" customHeight="1" x14ac:dyDescent="0.15">
      <c r="A572" s="108">
        <v>2080805</v>
      </c>
      <c r="B572" s="111" t="s">
        <v>446</v>
      </c>
      <c r="C572" s="110">
        <v>0</v>
      </c>
      <c r="D572" s="110"/>
    </row>
    <row r="573" spans="1:4" s="101" customFormat="1" ht="18.0" customHeight="1" x14ac:dyDescent="0.15">
      <c r="A573" s="108">
        <v>2080806</v>
      </c>
      <c r="B573" s="111" t="s">
        <v>447</v>
      </c>
      <c r="C573" s="110">
        <v>0</v>
      </c>
      <c r="D573" s="110"/>
    </row>
    <row r="574" spans="1:4" s="101" customFormat="1" ht="18.0" customHeight="1" x14ac:dyDescent="0.15">
      <c r="A574" s="108">
        <v>2080899</v>
      </c>
      <c r="B574" s="111" t="s">
        <v>448</v>
      </c>
      <c r="C574" s="110">
        <v>1668</v>
      </c>
      <c r="D574" s="110">
        <v>1668</v>
      </c>
    </row>
    <row r="575" spans="1:4" s="101" customFormat="1" ht="18.0" customHeight="1" x14ac:dyDescent="0.15">
      <c r="A575" s="108">
        <v>20809</v>
      </c>
      <c r="B575" s="109" t="s">
        <v>449</v>
      </c>
      <c r="C575" s="190">
        <f>SUM(C576:C581)</f>
        <v>130</v>
      </c>
      <c r="D575" s="190">
        <f>SUM(D576:D581)</f>
        <v>0</v>
      </c>
    </row>
    <row r="576" spans="1:4" s="101" customFormat="1" ht="18.0" customHeight="1" x14ac:dyDescent="0.15">
      <c r="A576" s="108">
        <v>2080901</v>
      </c>
      <c r="B576" s="111" t="s">
        <v>450</v>
      </c>
      <c r="C576" s="110">
        <v>0</v>
      </c>
      <c r="D576" s="110"/>
    </row>
    <row r="577" spans="1:4" s="101" customFormat="1" ht="18.0" customHeight="1" x14ac:dyDescent="0.15">
      <c r="A577" s="108">
        <v>2080902</v>
      </c>
      <c r="B577" s="111" t="s">
        <v>451</v>
      </c>
      <c r="C577" s="110">
        <v>0</v>
      </c>
      <c r="D577" s="110"/>
    </row>
    <row r="578" spans="1:4" s="101" customFormat="1" ht="18.0" customHeight="1" x14ac:dyDescent="0.15">
      <c r="A578" s="108">
        <v>2080903</v>
      </c>
      <c r="B578" s="111" t="s">
        <v>452</v>
      </c>
      <c r="C578" s="110">
        <v>130</v>
      </c>
      <c r="D578" s="110"/>
    </row>
    <row r="579" spans="1:4" s="101" customFormat="1" ht="18.0" customHeight="1" x14ac:dyDescent="0.15">
      <c r="A579" s="108">
        <v>2080904</v>
      </c>
      <c r="B579" s="111" t="s">
        <v>453</v>
      </c>
      <c r="C579" s="110">
        <v>0</v>
      </c>
      <c r="D579" s="110"/>
    </row>
    <row r="580" spans="1:4" s="101" customFormat="1" ht="18.0" customHeight="1" x14ac:dyDescent="0.15">
      <c r="A580" s="108">
        <v>2080905</v>
      </c>
      <c r="B580" s="111" t="s">
        <v>454</v>
      </c>
      <c r="C580" s="110">
        <v>0</v>
      </c>
      <c r="D580" s="110"/>
    </row>
    <row r="581" spans="1:4" s="101" customFormat="1" ht="18.0" customHeight="1" x14ac:dyDescent="0.15">
      <c r="A581" s="108">
        <v>2080999</v>
      </c>
      <c r="B581" s="111" t="s">
        <v>455</v>
      </c>
      <c r="C581" s="110">
        <v>0</v>
      </c>
      <c r="D581" s="110"/>
    </row>
    <row r="582" spans="1:4" s="101" customFormat="1" ht="18.0" customHeight="1" x14ac:dyDescent="0.15">
      <c r="A582" s="108">
        <v>20810</v>
      </c>
      <c r="B582" s="109" t="s">
        <v>456</v>
      </c>
      <c r="C582" s="190">
        <f>SUM(C583:C589)</f>
        <v>1256</v>
      </c>
      <c r="D582" s="190">
        <f>SUM(D583:D589)</f>
        <v>0</v>
      </c>
    </row>
    <row r="583" spans="1:4" s="102" customFormat="1" ht="18.0" customHeight="1" x14ac:dyDescent="0.15">
      <c r="A583" s="108">
        <v>2081001</v>
      </c>
      <c r="B583" s="111" t="s">
        <v>457</v>
      </c>
      <c r="C583" s="110">
        <v>437</v>
      </c>
      <c r="D583" s="110"/>
    </row>
    <row r="584" spans="1:4" s="101" customFormat="1" ht="18.0" customHeight="1" x14ac:dyDescent="0.15">
      <c r="A584" s="108">
        <v>2081002</v>
      </c>
      <c r="B584" s="111" t="s">
        <v>458</v>
      </c>
      <c r="C584" s="110">
        <v>0</v>
      </c>
      <c r="D584" s="110"/>
    </row>
    <row r="585" spans="1:4" s="101" customFormat="1" ht="18.0" customHeight="1" x14ac:dyDescent="0.15">
      <c r="A585" s="108">
        <v>2081003</v>
      </c>
      <c r="B585" s="111" t="s">
        <v>459</v>
      </c>
      <c r="C585" s="110">
        <v>0</v>
      </c>
      <c r="D585" s="110"/>
    </row>
    <row r="586" spans="1:4" s="101" customFormat="1" ht="18.0" customHeight="1" x14ac:dyDescent="0.15">
      <c r="A586" s="108">
        <v>2081004</v>
      </c>
      <c r="B586" s="111" t="s">
        <v>460</v>
      </c>
      <c r="C586" s="110">
        <v>439</v>
      </c>
      <c r="D586" s="110"/>
    </row>
    <row r="587" spans="1:4" s="102" customFormat="1" ht="18.0" customHeight="1" x14ac:dyDescent="0.15">
      <c r="A587" s="108">
        <v>2081005</v>
      </c>
      <c r="B587" s="111" t="s">
        <v>461</v>
      </c>
      <c r="C587" s="110">
        <v>365</v>
      </c>
      <c r="D587" s="110"/>
    </row>
    <row r="588" spans="1:4" s="101" customFormat="1" ht="18.0" customHeight="1" x14ac:dyDescent="0.15">
      <c r="A588" s="108"/>
      <c r="B588" s="111" t="s">
        <v>462</v>
      </c>
      <c r="C588" s="110"/>
      <c r="D588" s="110"/>
    </row>
    <row r="589" spans="1:4" s="101" customFormat="1" ht="18.0" customHeight="1" x14ac:dyDescent="0.15">
      <c r="A589" s="108">
        <v>2081099</v>
      </c>
      <c r="B589" s="111" t="s">
        <v>463</v>
      </c>
      <c r="C589" s="110">
        <v>15</v>
      </c>
      <c r="D589" s="110"/>
    </row>
    <row r="590" spans="1:4" s="101" customFormat="1" ht="18.0" customHeight="1" x14ac:dyDescent="0.15">
      <c r="A590" s="108">
        <v>20811</v>
      </c>
      <c r="B590" s="109" t="s">
        <v>464</v>
      </c>
      <c r="C590" s="188">
        <f>SUM(C591:C598)</f>
        <v>1438</v>
      </c>
      <c r="D590" s="188">
        <f>SUM(D591:D598)</f>
        <v>101</v>
      </c>
    </row>
    <row r="591" spans="1:4" s="101" customFormat="1" ht="18.0" customHeight="1" x14ac:dyDescent="0.15">
      <c r="A591" s="108">
        <v>2081101</v>
      </c>
      <c r="B591" s="111" t="s">
        <v>57</v>
      </c>
      <c r="C591" s="110">
        <v>230</v>
      </c>
      <c r="D591" s="110"/>
    </row>
    <row r="592" spans="1:4" s="101" customFormat="1" ht="18.0" customHeight="1" x14ac:dyDescent="0.15">
      <c r="A592" s="108">
        <v>2081102</v>
      </c>
      <c r="B592" s="111" t="s">
        <v>58</v>
      </c>
      <c r="C592" s="110">
        <v>0</v>
      </c>
      <c r="D592" s="110"/>
    </row>
    <row r="593" spans="1:4" s="101" customFormat="1" ht="18.0" customHeight="1" x14ac:dyDescent="0.15">
      <c r="A593" s="108">
        <v>2081103</v>
      </c>
      <c r="B593" s="111" t="s">
        <v>59</v>
      </c>
      <c r="C593" s="110">
        <v>53</v>
      </c>
      <c r="D593" s="110"/>
    </row>
    <row r="594" spans="1:4" s="101" customFormat="1" ht="18.0" customHeight="1" x14ac:dyDescent="0.15">
      <c r="A594" s="108">
        <v>2081104</v>
      </c>
      <c r="B594" s="111" t="s">
        <v>465</v>
      </c>
      <c r="C594" s="110">
        <v>0</v>
      </c>
      <c r="D594" s="110"/>
    </row>
    <row r="595" spans="1:4" s="101" customFormat="1" ht="18.0" customHeight="1" x14ac:dyDescent="0.15">
      <c r="A595" s="108">
        <v>2081105</v>
      </c>
      <c r="B595" s="111" t="s">
        <v>466</v>
      </c>
      <c r="C595" s="110">
        <v>0</v>
      </c>
      <c r="D595" s="110"/>
    </row>
    <row r="596" spans="1:4" s="101" customFormat="1" ht="18.0" customHeight="1" x14ac:dyDescent="0.15">
      <c r="A596" s="108">
        <v>2081106</v>
      </c>
      <c r="B596" s="111" t="s">
        <v>467</v>
      </c>
      <c r="C596" s="110">
        <v>9</v>
      </c>
      <c r="D596" s="110"/>
    </row>
    <row r="597" spans="1:4" s="101" customFormat="1" ht="18.0" customHeight="1" x14ac:dyDescent="0.15">
      <c r="A597" s="108">
        <v>2081107</v>
      </c>
      <c r="B597" s="111" t="s">
        <v>468</v>
      </c>
      <c r="C597" s="110">
        <v>0</v>
      </c>
      <c r="D597" s="110"/>
    </row>
    <row r="598" spans="1:4" s="101" customFormat="1" ht="18.0" customHeight="1" x14ac:dyDescent="0.15">
      <c r="A598" s="108">
        <v>2081199</v>
      </c>
      <c r="B598" s="111" t="s">
        <v>469</v>
      </c>
      <c r="C598" s="110">
        <v>1146</v>
      </c>
      <c r="D598" s="110">
        <v>101</v>
      </c>
    </row>
    <row r="599" spans="1:4" s="101" customFormat="1" ht="18.0" customHeight="1" x14ac:dyDescent="0.15">
      <c r="A599" s="108">
        <v>20816</v>
      </c>
      <c r="B599" s="109" t="s">
        <v>470</v>
      </c>
      <c r="C599" s="188">
        <f>SUM(C600:C603)</f>
        <v>65</v>
      </c>
      <c r="D599" s="188">
        <f>SUM(D600:D603)</f>
        <v>0</v>
      </c>
    </row>
    <row r="600" spans="1:4" s="101" customFormat="1" ht="18.0" customHeight="1" x14ac:dyDescent="0.15">
      <c r="A600" s="108">
        <v>2081601</v>
      </c>
      <c r="B600" s="111" t="s">
        <v>57</v>
      </c>
      <c r="C600" s="110">
        <v>60</v>
      </c>
      <c r="D600" s="110"/>
    </row>
    <row r="601" spans="1:4" s="101" customFormat="1" ht="18.0" customHeight="1" x14ac:dyDescent="0.15">
      <c r="A601" s="108">
        <v>2081602</v>
      </c>
      <c r="B601" s="111" t="s">
        <v>58</v>
      </c>
      <c r="C601" s="110">
        <v>0</v>
      </c>
      <c r="D601" s="110"/>
    </row>
    <row r="602" spans="1:4" s="101" customFormat="1" ht="18.0" customHeight="1" x14ac:dyDescent="0.15">
      <c r="A602" s="108">
        <v>2081603</v>
      </c>
      <c r="B602" s="111" t="s">
        <v>59</v>
      </c>
      <c r="C602" s="110">
        <v>0</v>
      </c>
      <c r="D602" s="110"/>
    </row>
    <row r="603" spans="1:4" s="101" customFormat="1" ht="18.0" customHeight="1" x14ac:dyDescent="0.15">
      <c r="A603" s="108">
        <v>2081699</v>
      </c>
      <c r="B603" s="111" t="s">
        <v>471</v>
      </c>
      <c r="C603" s="110">
        <v>5</v>
      </c>
      <c r="D603" s="110"/>
    </row>
    <row r="604" spans="1:4" s="101" customFormat="1" ht="18.0" customHeight="1" x14ac:dyDescent="0.15">
      <c r="A604" s="108">
        <v>20819</v>
      </c>
      <c r="B604" s="109" t="s">
        <v>472</v>
      </c>
      <c r="C604" s="188">
        <f>SUM(C605:C606)</f>
        <v>170</v>
      </c>
      <c r="D604" s="188">
        <f>SUM(D605:D606)</f>
        <v>0</v>
      </c>
    </row>
    <row r="605" spans="1:4" s="101" customFormat="1" ht="18.0" customHeight="1" x14ac:dyDescent="0.15">
      <c r="A605" s="108">
        <v>2081901</v>
      </c>
      <c r="B605" s="111" t="s">
        <v>473</v>
      </c>
      <c r="C605" s="110">
        <v>0</v>
      </c>
      <c r="D605" s="110"/>
    </row>
    <row r="606" spans="1:4" s="101" customFormat="1" ht="18.0" customHeight="1" x14ac:dyDescent="0.15">
      <c r="A606" s="108">
        <v>2081902</v>
      </c>
      <c r="B606" s="111" t="s">
        <v>474</v>
      </c>
      <c r="C606" s="110">
        <v>170</v>
      </c>
      <c r="D606" s="110"/>
    </row>
    <row r="607" spans="1:4" s="101" customFormat="1" ht="18.0" customHeight="1" x14ac:dyDescent="0.15">
      <c r="A607" s="108">
        <v>20820</v>
      </c>
      <c r="B607" s="109" t="s">
        <v>475</v>
      </c>
      <c r="C607" s="188">
        <f>SUM(C608:C609)</f>
        <v>227</v>
      </c>
      <c r="D607" s="188">
        <f>SUM(D608:D609)</f>
        <v>0</v>
      </c>
    </row>
    <row r="608" spans="1:4" s="101" customFormat="1" ht="18.0" customHeight="1" x14ac:dyDescent="0.15">
      <c r="A608" s="108">
        <v>2082001</v>
      </c>
      <c r="B608" s="111" t="s">
        <v>476</v>
      </c>
      <c r="C608" s="110">
        <v>0</v>
      </c>
      <c r="D608" s="110"/>
    </row>
    <row r="609" spans="1:4" s="101" customFormat="1" ht="18.0" customHeight="1" x14ac:dyDescent="0.15">
      <c r="A609" s="108">
        <v>2082002</v>
      </c>
      <c r="B609" s="111" t="s">
        <v>477</v>
      </c>
      <c r="C609" s="110">
        <v>227</v>
      </c>
      <c r="D609" s="110"/>
    </row>
    <row r="610" spans="1:4" s="101" customFormat="1" ht="18.0" customHeight="1" x14ac:dyDescent="0.15">
      <c r="A610" s="108">
        <v>20821</v>
      </c>
      <c r="B610" s="109" t="s">
        <v>478</v>
      </c>
      <c r="C610" s="110">
        <f>SUM(C611:C612)</f>
        <v>76</v>
      </c>
      <c r="D610" s="110">
        <f>SUM(D611:D612)</f>
        <v>0</v>
      </c>
    </row>
    <row r="611" spans="1:4" s="101" customFormat="1" ht="18.0" customHeight="1" x14ac:dyDescent="0.15">
      <c r="A611" s="108">
        <v>2082101</v>
      </c>
      <c r="B611" s="111" t="s">
        <v>479</v>
      </c>
      <c r="C611" s="110">
        <v>76</v>
      </c>
      <c r="D611" s="110"/>
    </row>
    <row r="612" spans="1:4" s="101" customFormat="1" ht="18.0" customHeight="1" x14ac:dyDescent="0.15">
      <c r="A612" s="108">
        <v>2082102</v>
      </c>
      <c r="B612" s="111" t="s">
        <v>480</v>
      </c>
      <c r="C612" s="110">
        <v>0</v>
      </c>
      <c r="D612" s="110"/>
    </row>
    <row r="613" spans="1:4" s="101" customFormat="1" ht="18.0" customHeight="1" x14ac:dyDescent="0.15">
      <c r="A613" s="108">
        <v>20824</v>
      </c>
      <c r="B613" s="109" t="s">
        <v>481</v>
      </c>
      <c r="C613" s="110">
        <f>SUM(C614:C615)</f>
        <v>0</v>
      </c>
      <c r="D613" s="110">
        <f>SUM(D614:D615)</f>
        <v>0</v>
      </c>
    </row>
    <row r="614" spans="1:4" s="101" customFormat="1" ht="18.0" customHeight="1" x14ac:dyDescent="0.15">
      <c r="A614" s="108">
        <v>2082401</v>
      </c>
      <c r="B614" s="111" t="s">
        <v>482</v>
      </c>
      <c r="C614" s="110">
        <v>0</v>
      </c>
      <c r="D614" s="110"/>
    </row>
    <row r="615" spans="1:4" s="101" customFormat="1" ht="18.0" customHeight="1" x14ac:dyDescent="0.15">
      <c r="A615" s="108">
        <v>2082402</v>
      </c>
      <c r="B615" s="111" t="s">
        <v>483</v>
      </c>
      <c r="C615" s="110">
        <v>0</v>
      </c>
      <c r="D615" s="110"/>
    </row>
    <row r="616" spans="1:4" s="101" customFormat="1" ht="18.0" customHeight="1" x14ac:dyDescent="0.15">
      <c r="A616" s="108">
        <v>20825</v>
      </c>
      <c r="B616" s="109" t="s">
        <v>484</v>
      </c>
      <c r="C616" s="110">
        <f>SUM(C617:C618)</f>
        <v>0</v>
      </c>
      <c r="D616" s="110">
        <f>SUM(D617:D618)</f>
        <v>0</v>
      </c>
    </row>
    <row r="617" spans="1:4" s="101" customFormat="1" ht="18.0" customHeight="1" x14ac:dyDescent="0.15">
      <c r="A617" s="108">
        <v>2082501</v>
      </c>
      <c r="B617" s="111" t="s">
        <v>485</v>
      </c>
      <c r="C617" s="110">
        <v>0</v>
      </c>
      <c r="D617" s="110"/>
    </row>
    <row r="618" spans="1:4" s="101" customFormat="1" ht="18.0" customHeight="1" x14ac:dyDescent="0.15">
      <c r="A618" s="108">
        <v>2082502</v>
      </c>
      <c r="B618" s="111" t="s">
        <v>486</v>
      </c>
      <c r="C618" s="110">
        <v>0</v>
      </c>
      <c r="D618" s="110"/>
    </row>
    <row r="619" spans="1:4" s="101" customFormat="1" ht="18.0" customHeight="1" x14ac:dyDescent="0.15">
      <c r="A619" s="108">
        <v>20826</v>
      </c>
      <c r="B619" s="109" t="s">
        <v>487</v>
      </c>
      <c r="C619" s="110">
        <f>SUM(C620:C622)</f>
        <v>5234</v>
      </c>
      <c r="D619" s="110">
        <f>SUM(D620:D622)</f>
        <v>5234</v>
      </c>
    </row>
    <row r="620" spans="1:4" s="101" customFormat="1" ht="18.0" customHeight="1" x14ac:dyDescent="0.15">
      <c r="A620" s="108">
        <v>2082601</v>
      </c>
      <c r="B620" s="111" t="s">
        <v>488</v>
      </c>
      <c r="C620" s="110">
        <v>0</v>
      </c>
      <c r="D620" s="110"/>
    </row>
    <row r="621" spans="1:4" s="101" customFormat="1" ht="18.0" customHeight="1" x14ac:dyDescent="0.15">
      <c r="A621" s="108">
        <v>2082602</v>
      </c>
      <c r="B621" s="111" t="s">
        <v>489</v>
      </c>
      <c r="C621" s="110">
        <v>5234</v>
      </c>
      <c r="D621" s="110">
        <v>5234</v>
      </c>
    </row>
    <row r="622" spans="1:4" s="101" customFormat="1" ht="18.0" customHeight="1" x14ac:dyDescent="0.15">
      <c r="A622" s="108">
        <v>2082699</v>
      </c>
      <c r="B622" s="111" t="s">
        <v>490</v>
      </c>
      <c r="C622" s="110">
        <v>0</v>
      </c>
      <c r="D622" s="110"/>
    </row>
    <row r="623" spans="1:4" s="102" customFormat="1" ht="18.0" customHeight="1" x14ac:dyDescent="0.15">
      <c r="A623" s="108">
        <v>20827</v>
      </c>
      <c r="B623" s="109" t="s">
        <v>491</v>
      </c>
      <c r="C623" s="110">
        <f>SUM(C624:C627)</f>
        <v>0</v>
      </c>
      <c r="D623" s="110">
        <f>SUM(D624:D627)</f>
        <v>0</v>
      </c>
    </row>
    <row r="624" spans="1:4" s="101" customFormat="1" ht="18.0" customHeight="1" x14ac:dyDescent="0.15">
      <c r="A624" s="108">
        <v>2082701</v>
      </c>
      <c r="B624" s="111" t="s">
        <v>492</v>
      </c>
      <c r="C624" s="110">
        <v>0</v>
      </c>
      <c r="D624" s="110"/>
    </row>
    <row r="625" spans="1:4" s="101" customFormat="1" ht="18.0" customHeight="1" x14ac:dyDescent="0.15">
      <c r="A625" s="108">
        <v>2082702</v>
      </c>
      <c r="B625" s="111" t="s">
        <v>493</v>
      </c>
      <c r="C625" s="110">
        <v>0</v>
      </c>
      <c r="D625" s="110"/>
    </row>
    <row r="626" spans="1:4" s="101" customFormat="1" ht="18.0" customHeight="1" x14ac:dyDescent="0.15">
      <c r="A626" s="108">
        <v>2082703</v>
      </c>
      <c r="B626" s="111" t="s">
        <v>494</v>
      </c>
      <c r="C626" s="110">
        <v>0</v>
      </c>
      <c r="D626" s="110"/>
    </row>
    <row r="627" spans="1:4" s="101" customFormat="1" ht="18.0" customHeight="1" x14ac:dyDescent="0.15">
      <c r="A627" s="108">
        <v>2082799</v>
      </c>
      <c r="B627" s="111" t="s">
        <v>495</v>
      </c>
      <c r="C627" s="110">
        <v>0</v>
      </c>
      <c r="D627" s="110"/>
    </row>
    <row r="628" spans="1:4" s="101" customFormat="1" ht="18.0" customHeight="1" x14ac:dyDescent="0.15">
      <c r="A628" s="108">
        <v>20828</v>
      </c>
      <c r="B628" s="109" t="s">
        <v>496</v>
      </c>
      <c r="C628" s="110">
        <f>SUM(C629:C638)</f>
        <v>846</v>
      </c>
      <c r="D628" s="110">
        <f>SUM(D629:D638)</f>
        <v>0</v>
      </c>
    </row>
    <row r="629" spans="1:4" s="102" customFormat="1" ht="18.0" customHeight="1" x14ac:dyDescent="0.15">
      <c r="A629" s="108">
        <v>2082801</v>
      </c>
      <c r="B629" s="111" t="s">
        <v>57</v>
      </c>
      <c r="C629" s="110">
        <v>282</v>
      </c>
      <c r="D629" s="110"/>
    </row>
    <row r="630" spans="1:4" s="101" customFormat="1" ht="18.0" customHeight="1" x14ac:dyDescent="0.15">
      <c r="A630" s="108">
        <v>2082802</v>
      </c>
      <c r="B630" s="111" t="s">
        <v>58</v>
      </c>
      <c r="C630" s="110">
        <v>20</v>
      </c>
      <c r="D630" s="110"/>
    </row>
    <row r="631" spans="1:4" s="101" customFormat="1" ht="18.0" customHeight="1" x14ac:dyDescent="0.15">
      <c r="A631" s="108">
        <v>2082803</v>
      </c>
      <c r="B631" s="111" t="s">
        <v>59</v>
      </c>
      <c r="C631" s="110">
        <v>0</v>
      </c>
      <c r="D631" s="110"/>
    </row>
    <row r="632" spans="1:4" s="101" customFormat="1" ht="18.0" customHeight="1" x14ac:dyDescent="0.15">
      <c r="A632" s="108">
        <v>2082804</v>
      </c>
      <c r="B632" s="111" t="s">
        <v>497</v>
      </c>
      <c r="C632" s="110">
        <v>30</v>
      </c>
      <c r="D632" s="110"/>
    </row>
    <row r="633" spans="1:4" s="102" customFormat="1" ht="18.0" customHeight="1" x14ac:dyDescent="0.15">
      <c r="A633" s="108">
        <v>2082805</v>
      </c>
      <c r="B633" s="111" t="s">
        <v>498</v>
      </c>
      <c r="C633" s="110">
        <v>88</v>
      </c>
      <c r="D633" s="110"/>
    </row>
    <row r="634" spans="1:4" s="101" customFormat="1" ht="18.0" customHeight="1" x14ac:dyDescent="0.15">
      <c r="A634" s="108">
        <v>2082850</v>
      </c>
      <c r="B634" s="111" t="s">
        <v>66</v>
      </c>
      <c r="C634" s="110">
        <v>236</v>
      </c>
      <c r="D634" s="110"/>
    </row>
    <row r="635" spans="1:4" s="101" customFormat="1" ht="18.0" customHeight="1" x14ac:dyDescent="0.15">
      <c r="A635" s="108">
        <v>2082899</v>
      </c>
      <c r="B635" s="111" t="s">
        <v>499</v>
      </c>
      <c r="C635" s="110">
        <v>190</v>
      </c>
      <c r="D635" s="110"/>
    </row>
    <row r="636" spans="1:4" s="101" customFormat="1" ht="18.0" customHeight="1" x14ac:dyDescent="0.15">
      <c r="A636" s="108"/>
      <c r="B636" s="111" t="s">
        <v>500</v>
      </c>
      <c r="C636" s="110"/>
      <c r="D636" s="110"/>
    </row>
    <row r="637" spans="1:4" s="101" customFormat="1" ht="18.0" customHeight="1" x14ac:dyDescent="0.15">
      <c r="A637" s="108"/>
      <c r="B637" s="111" t="s">
        <v>501</v>
      </c>
      <c r="C637" s="110"/>
      <c r="D637" s="110"/>
    </row>
    <row r="638" spans="1:4" s="101" customFormat="1" ht="18.0" customHeight="1" x14ac:dyDescent="0.15">
      <c r="A638" s="108"/>
      <c r="B638" s="111" t="s">
        <v>502</v>
      </c>
      <c r="C638" s="110"/>
      <c r="D638" s="110"/>
    </row>
    <row r="639" spans="1:4" s="101" customFormat="1" ht="18.0" customHeight="1" x14ac:dyDescent="0.15">
      <c r="A639" s="108">
        <v>20899</v>
      </c>
      <c r="B639" s="109" t="s">
        <v>503</v>
      </c>
      <c r="C639" s="110">
        <v>100</v>
      </c>
      <c r="D639" s="110"/>
    </row>
    <row r="640" spans="1:4" s="101" customFormat="1" ht="18.0" customHeight="1" x14ac:dyDescent="0.15">
      <c r="A640" s="108">
        <v>210</v>
      </c>
      <c r="B640" s="109" t="s">
        <v>504</v>
      </c>
      <c r="C640" s="110">
        <f>C641+C646+C660+C664+C676+C679+C683+C688+C692+C696+C699+C708+C710</f>
        <v>5558</v>
      </c>
      <c r="D640" s="110">
        <f>D641+D646+D660+D664+D676+D679+D683+D688+D692+D696+D699+D708+D710</f>
        <v>76</v>
      </c>
    </row>
    <row r="641" spans="1:4" s="101" customFormat="1" ht="18.0" customHeight="1" x14ac:dyDescent="0.15">
      <c r="A641" s="108">
        <v>21001</v>
      </c>
      <c r="B641" s="109" t="s">
        <v>505</v>
      </c>
      <c r="C641" s="110">
        <f>SUM(C642:C645)</f>
        <v>1187</v>
      </c>
      <c r="D641" s="110">
        <f>SUM(D642:D645)</f>
        <v>0</v>
      </c>
    </row>
    <row r="642" spans="1:4" s="101" customFormat="1" ht="18.0" customHeight="1" x14ac:dyDescent="0.15">
      <c r="A642" s="108">
        <v>2100101</v>
      </c>
      <c r="B642" s="111" t="s">
        <v>57</v>
      </c>
      <c r="C642" s="110">
        <v>1171</v>
      </c>
      <c r="D642" s="110"/>
    </row>
    <row r="643" spans="1:4" s="101" customFormat="1" ht="18.0" customHeight="1" x14ac:dyDescent="0.15">
      <c r="A643" s="108">
        <v>2100102</v>
      </c>
      <c r="B643" s="111" t="s">
        <v>58</v>
      </c>
      <c r="C643" s="110">
        <v>16</v>
      </c>
      <c r="D643" s="110"/>
    </row>
    <row r="644" spans="1:4" s="101" customFormat="1" ht="18.0" customHeight="1" x14ac:dyDescent="0.15">
      <c r="A644" s="108">
        <v>2100103</v>
      </c>
      <c r="B644" s="111" t="s">
        <v>59</v>
      </c>
      <c r="C644" s="110">
        <v>0</v>
      </c>
      <c r="D644" s="110"/>
    </row>
    <row r="645" spans="1:4" s="101" customFormat="1" ht="18.0" customHeight="1" x14ac:dyDescent="0.15">
      <c r="A645" s="108">
        <v>2100199</v>
      </c>
      <c r="B645" s="111" t="s">
        <v>506</v>
      </c>
      <c r="C645" s="110">
        <v>0</v>
      </c>
      <c r="D645" s="110"/>
    </row>
    <row r="646" spans="1:4" s="101" customFormat="1" ht="18.0" customHeight="1" x14ac:dyDescent="0.15">
      <c r="A646" s="108">
        <v>21002</v>
      </c>
      <c r="B646" s="109" t="s">
        <v>507</v>
      </c>
      <c r="C646" s="110">
        <f>SUM(C647:C659)</f>
        <v>4</v>
      </c>
      <c r="D646" s="110">
        <f>SUM(D647:D659)</f>
        <v>0</v>
      </c>
    </row>
    <row r="647" spans="1:4" s="102" customFormat="1" ht="18.0" customHeight="1" x14ac:dyDescent="0.15">
      <c r="A647" s="108">
        <v>2100201</v>
      </c>
      <c r="B647" s="111" t="s">
        <v>508</v>
      </c>
      <c r="C647" s="110">
        <v>0</v>
      </c>
      <c r="D647" s="110"/>
    </row>
    <row r="648" spans="1:4" s="101" customFormat="1" ht="18.0" customHeight="1" x14ac:dyDescent="0.15">
      <c r="A648" s="108">
        <v>2100202</v>
      </c>
      <c r="B648" s="111" t="s">
        <v>509</v>
      </c>
      <c r="C648" s="110">
        <v>0</v>
      </c>
      <c r="D648" s="110"/>
    </row>
    <row r="649" spans="1:4" s="101" customFormat="1" ht="18.0" customHeight="1" x14ac:dyDescent="0.15">
      <c r="A649" s="108">
        <v>2100203</v>
      </c>
      <c r="B649" s="111" t="s">
        <v>510</v>
      </c>
      <c r="C649" s="110">
        <v>0</v>
      </c>
      <c r="D649" s="110"/>
    </row>
    <row r="650" spans="1:4" s="101" customFormat="1" ht="18.0" customHeight="1" x14ac:dyDescent="0.15">
      <c r="A650" s="108">
        <v>2100204</v>
      </c>
      <c r="B650" s="111" t="s">
        <v>511</v>
      </c>
      <c r="C650" s="110">
        <v>0</v>
      </c>
      <c r="D650" s="110"/>
    </row>
    <row r="651" spans="1:4" s="101" customFormat="1" ht="18.0" customHeight="1" x14ac:dyDescent="0.15">
      <c r="A651" s="108">
        <v>2100205</v>
      </c>
      <c r="B651" s="111" t="s">
        <v>512</v>
      </c>
      <c r="C651" s="110">
        <v>4</v>
      </c>
      <c r="D651" s="110"/>
    </row>
    <row r="652" spans="1:4" s="101" customFormat="1" ht="18.0" customHeight="1" x14ac:dyDescent="0.15">
      <c r="A652" s="108">
        <v>2100206</v>
      </c>
      <c r="B652" s="111" t="s">
        <v>513</v>
      </c>
      <c r="C652" s="110">
        <v>0</v>
      </c>
      <c r="D652" s="110"/>
    </row>
    <row r="653" spans="1:4" s="101" customFormat="1" ht="18.0" customHeight="1" x14ac:dyDescent="0.15">
      <c r="A653" s="108">
        <v>2100207</v>
      </c>
      <c r="B653" s="111" t="s">
        <v>514</v>
      </c>
      <c r="C653" s="110">
        <v>0</v>
      </c>
      <c r="D653" s="110"/>
    </row>
    <row r="654" spans="1:4" s="101" customFormat="1" ht="18.0" customHeight="1" x14ac:dyDescent="0.15">
      <c r="A654" s="108">
        <v>2100208</v>
      </c>
      <c r="B654" s="111" t="s">
        <v>515</v>
      </c>
      <c r="C654" s="110">
        <v>0</v>
      </c>
      <c r="D654" s="110"/>
    </row>
    <row r="655" spans="1:4" s="102" customFormat="1" ht="18.0" customHeight="1" x14ac:dyDescent="0.15">
      <c r="A655" s="108">
        <v>2100209</v>
      </c>
      <c r="B655" s="111" t="s">
        <v>516</v>
      </c>
      <c r="C655" s="110">
        <v>0</v>
      </c>
      <c r="D655" s="110"/>
    </row>
    <row r="656" spans="1:4" s="101" customFormat="1" ht="18.0" customHeight="1" x14ac:dyDescent="0.15">
      <c r="A656" s="108">
        <v>2100210</v>
      </c>
      <c r="B656" s="111" t="s">
        <v>517</v>
      </c>
      <c r="C656" s="110">
        <v>0</v>
      </c>
      <c r="D656" s="110"/>
    </row>
    <row r="657" spans="1:4" s="101" customFormat="1" ht="18.0" customHeight="1" x14ac:dyDescent="0.15">
      <c r="A657" s="108">
        <v>2100211</v>
      </c>
      <c r="B657" s="111" t="s">
        <v>518</v>
      </c>
      <c r="C657" s="110">
        <v>0</v>
      </c>
      <c r="D657" s="110"/>
    </row>
    <row r="658" spans="1:4" s="101" customFormat="1" ht="18.0" customHeight="1" x14ac:dyDescent="0.15">
      <c r="A658" s="108"/>
      <c r="B658" s="111" t="s">
        <v>519</v>
      </c>
      <c r="C658" s="110"/>
      <c r="D658" s="110"/>
    </row>
    <row r="659" spans="1:4" s="101" customFormat="1" ht="18.0" customHeight="1" x14ac:dyDescent="0.15">
      <c r="A659" s="108">
        <v>2100299</v>
      </c>
      <c r="B659" s="111" t="s">
        <v>520</v>
      </c>
      <c r="C659" s="110">
        <v>0</v>
      </c>
      <c r="D659" s="110"/>
    </row>
    <row r="660" spans="1:4" s="101" customFormat="1" ht="18.0" customHeight="1" x14ac:dyDescent="0.15">
      <c r="A660" s="108">
        <v>21003</v>
      </c>
      <c r="B660" s="109" t="s">
        <v>521</v>
      </c>
      <c r="C660" s="110">
        <f>SUM(C661:C663)</f>
        <v>188</v>
      </c>
      <c r="D660" s="110">
        <f>SUM(D661:D663)</f>
        <v>0</v>
      </c>
    </row>
    <row r="661" spans="1:4" s="102" customFormat="1" ht="18.0" customHeight="1" x14ac:dyDescent="0.15">
      <c r="A661" s="108">
        <v>2100301</v>
      </c>
      <c r="B661" s="111" t="s">
        <v>522</v>
      </c>
      <c r="C661" s="110">
        <v>0</v>
      </c>
      <c r="D661" s="110"/>
    </row>
    <row r="662" spans="1:4" s="101" customFormat="1" ht="18.0" customHeight="1" x14ac:dyDescent="0.15">
      <c r="A662" s="108">
        <v>2100302</v>
      </c>
      <c r="B662" s="111" t="s">
        <v>523</v>
      </c>
      <c r="C662" s="110">
        <v>180</v>
      </c>
      <c r="D662" s="110"/>
    </row>
    <row r="663" spans="1:4" s="101" customFormat="1" ht="18.0" customHeight="1" x14ac:dyDescent="0.15">
      <c r="A663" s="108">
        <v>2100399</v>
      </c>
      <c r="B663" s="111" t="s">
        <v>524</v>
      </c>
      <c r="C663" s="110">
        <v>8</v>
      </c>
      <c r="D663" s="110"/>
    </row>
    <row r="664" spans="1:4" s="101" customFormat="1" ht="18.0" customHeight="1" x14ac:dyDescent="0.15">
      <c r="A664" s="108">
        <v>21004</v>
      </c>
      <c r="B664" s="109" t="s">
        <v>525</v>
      </c>
      <c r="C664" s="110">
        <f>SUM(C665:C675)</f>
        <v>2767</v>
      </c>
      <c r="D664" s="110">
        <f>SUM(D665:D675)</f>
        <v>0</v>
      </c>
    </row>
    <row r="665" spans="1:4" s="101" customFormat="1" ht="18.0" customHeight="1" x14ac:dyDescent="0.15">
      <c r="A665" s="108">
        <v>2100401</v>
      </c>
      <c r="B665" s="111" t="s">
        <v>526</v>
      </c>
      <c r="C665" s="110">
        <v>1314</v>
      </c>
      <c r="D665" s="110"/>
    </row>
    <row r="666" spans="1:4" s="101" customFormat="1" ht="18.0" customHeight="1" x14ac:dyDescent="0.15">
      <c r="A666" s="108">
        <v>2100402</v>
      </c>
      <c r="B666" s="111" t="s">
        <v>527</v>
      </c>
      <c r="C666" s="110">
        <v>643</v>
      </c>
      <c r="D666" s="110"/>
    </row>
    <row r="667" spans="1:4" s="101" customFormat="1" ht="18.0" customHeight="1" x14ac:dyDescent="0.15">
      <c r="A667" s="108">
        <v>2100403</v>
      </c>
      <c r="B667" s="111" t="s">
        <v>528</v>
      </c>
      <c r="C667" s="110">
        <v>136</v>
      </c>
      <c r="D667" s="110"/>
    </row>
    <row r="668" spans="1:4" s="102" customFormat="1" ht="18.0" customHeight="1" x14ac:dyDescent="0.15">
      <c r="A668" s="108">
        <v>2100404</v>
      </c>
      <c r="B668" s="111" t="s">
        <v>529</v>
      </c>
      <c r="C668" s="110">
        <v>0</v>
      </c>
      <c r="D668" s="110"/>
    </row>
    <row r="669" spans="1:4" s="101" customFormat="1" ht="18.0" customHeight="1" x14ac:dyDescent="0.15">
      <c r="A669" s="108">
        <v>2100405</v>
      </c>
      <c r="B669" s="111" t="s">
        <v>530</v>
      </c>
      <c r="C669" s="110">
        <v>0</v>
      </c>
      <c r="D669" s="110"/>
    </row>
    <row r="670" spans="1:4" s="101" customFormat="1" ht="18.0" customHeight="1" x14ac:dyDescent="0.15">
      <c r="A670" s="108">
        <v>2100406</v>
      </c>
      <c r="B670" s="111" t="s">
        <v>531</v>
      </c>
      <c r="C670" s="110">
        <v>670</v>
      </c>
      <c r="D670" s="110"/>
    </row>
    <row r="671" spans="1:4" s="101" customFormat="1" ht="18.0" customHeight="1" x14ac:dyDescent="0.15">
      <c r="A671" s="108">
        <v>2100407</v>
      </c>
      <c r="B671" s="111" t="s">
        <v>532</v>
      </c>
      <c r="C671" s="110">
        <v>0</v>
      </c>
      <c r="D671" s="110"/>
    </row>
    <row r="672" spans="1:4" s="101" customFormat="1" ht="18.0" customHeight="1" x14ac:dyDescent="0.15">
      <c r="A672" s="108">
        <v>2100408</v>
      </c>
      <c r="B672" s="111" t="s">
        <v>533</v>
      </c>
      <c r="C672" s="110">
        <v>4</v>
      </c>
      <c r="D672" s="110"/>
    </row>
    <row r="673" spans="1:4" s="101" customFormat="1" ht="18.0" customHeight="1" x14ac:dyDescent="0.15">
      <c r="A673" s="108">
        <v>2100409</v>
      </c>
      <c r="B673" s="111" t="s">
        <v>534</v>
      </c>
      <c r="C673" s="110">
        <v>0</v>
      </c>
      <c r="D673" s="110"/>
    </row>
    <row r="674" spans="1:4" s="101" customFormat="1" ht="18.0" customHeight="1" x14ac:dyDescent="0.15">
      <c r="A674" s="108">
        <v>2100410</v>
      </c>
      <c r="B674" s="111" t="s">
        <v>535</v>
      </c>
      <c r="C674" s="110">
        <v>0</v>
      </c>
      <c r="D674" s="110"/>
    </row>
    <row r="675" spans="1:4" s="101" customFormat="1" ht="18.0" customHeight="1" x14ac:dyDescent="0.15">
      <c r="A675" s="108">
        <v>2100499</v>
      </c>
      <c r="B675" s="111" t="s">
        <v>536</v>
      </c>
      <c r="C675" s="110">
        <v>0</v>
      </c>
      <c r="D675" s="110"/>
    </row>
    <row r="676" spans="1:4" s="102" customFormat="1" ht="18.0" customHeight="1" x14ac:dyDescent="0.15">
      <c r="A676" s="108">
        <v>21006</v>
      </c>
      <c r="B676" s="109" t="s">
        <v>537</v>
      </c>
      <c r="C676" s="110">
        <f>SUM(C677:C678)</f>
        <v>0</v>
      </c>
      <c r="D676" s="110">
        <f>SUM(D677:D678)</f>
        <v>0</v>
      </c>
    </row>
    <row r="677" spans="1:4" s="101" customFormat="1" ht="18.0" customHeight="1" x14ac:dyDescent="0.15">
      <c r="A677" s="108">
        <v>2100601</v>
      </c>
      <c r="B677" s="111" t="s">
        <v>538</v>
      </c>
      <c r="C677" s="110">
        <v>0</v>
      </c>
      <c r="D677" s="110"/>
    </row>
    <row r="678" spans="1:4" s="101" customFormat="1" ht="18.0" customHeight="1" x14ac:dyDescent="0.15">
      <c r="A678" s="108">
        <v>2100699</v>
      </c>
      <c r="B678" s="111" t="s">
        <v>539</v>
      </c>
      <c r="C678" s="110">
        <v>0</v>
      </c>
      <c r="D678" s="110"/>
    </row>
    <row r="679" spans="1:4" s="101" customFormat="1" ht="18.0" customHeight="1" x14ac:dyDescent="0.15">
      <c r="A679" s="108">
        <v>21007</v>
      </c>
      <c r="B679" s="109" t="s">
        <v>540</v>
      </c>
      <c r="C679" s="110">
        <f>SUM(C680:C682)</f>
        <v>20</v>
      </c>
      <c r="D679" s="110">
        <f>SUM(D680:D682)</f>
        <v>0</v>
      </c>
    </row>
    <row r="680" spans="1:4" s="101" customFormat="1" ht="18.0" customHeight="1" x14ac:dyDescent="0.15">
      <c r="A680" s="108">
        <v>2100716</v>
      </c>
      <c r="B680" s="111" t="s">
        <v>541</v>
      </c>
      <c r="C680" s="110">
        <v>0</v>
      </c>
      <c r="D680" s="110"/>
    </row>
    <row r="681" spans="1:4" s="102" customFormat="1" ht="18.0" customHeight="1" x14ac:dyDescent="0.15">
      <c r="A681" s="108">
        <v>2100717</v>
      </c>
      <c r="B681" s="111" t="s">
        <v>542</v>
      </c>
      <c r="C681" s="110">
        <v>0</v>
      </c>
      <c r="D681" s="110"/>
    </row>
    <row r="682" spans="1:4" s="101" customFormat="1" ht="18.0" customHeight="1" x14ac:dyDescent="0.15">
      <c r="A682" s="108">
        <v>2100799</v>
      </c>
      <c r="B682" s="111" t="s">
        <v>543</v>
      </c>
      <c r="C682" s="110">
        <v>20</v>
      </c>
      <c r="D682" s="110"/>
    </row>
    <row r="683" spans="1:4" s="101" customFormat="1" ht="18.0" customHeight="1" x14ac:dyDescent="0.15">
      <c r="A683" s="108">
        <v>21011</v>
      </c>
      <c r="B683" s="109" t="s">
        <v>544</v>
      </c>
      <c r="C683" s="110">
        <f>SUM(C684:C687)</f>
        <v>85</v>
      </c>
      <c r="D683" s="110">
        <f>SUM(D684:D687)</f>
        <v>0</v>
      </c>
    </row>
    <row r="684" spans="1:4" s="101" customFormat="1" ht="18.0" customHeight="1" x14ac:dyDescent="0.15">
      <c r="A684" s="108">
        <v>2101101</v>
      </c>
      <c r="B684" s="111" t="s">
        <v>545</v>
      </c>
      <c r="C684" s="110">
        <v>51</v>
      </c>
      <c r="D684" s="110"/>
    </row>
    <row r="685" spans="1:4" s="101" customFormat="1" ht="18.0" customHeight="1" x14ac:dyDescent="0.15">
      <c r="A685" s="108">
        <v>2101102</v>
      </c>
      <c r="B685" s="111" t="s">
        <v>546</v>
      </c>
      <c r="C685" s="110">
        <v>28</v>
      </c>
      <c r="D685" s="110"/>
    </row>
    <row r="686" spans="1:4" s="102" customFormat="1" ht="18.0" customHeight="1" x14ac:dyDescent="0.15">
      <c r="A686" s="108">
        <v>2101103</v>
      </c>
      <c r="B686" s="111" t="s">
        <v>547</v>
      </c>
      <c r="C686" s="110">
        <v>4</v>
      </c>
      <c r="D686" s="110"/>
    </row>
    <row r="687" spans="1:4" s="101" customFormat="1" ht="18.0" customHeight="1" x14ac:dyDescent="0.15">
      <c r="A687" s="108">
        <v>2101199</v>
      </c>
      <c r="B687" s="111" t="s">
        <v>548</v>
      </c>
      <c r="C687" s="110">
        <v>2</v>
      </c>
      <c r="D687" s="110"/>
    </row>
    <row r="688" spans="1:4" s="101" customFormat="1" ht="18.0" customHeight="1" x14ac:dyDescent="0.15">
      <c r="A688" s="108">
        <v>21012</v>
      </c>
      <c r="B688" s="109" t="s">
        <v>549</v>
      </c>
      <c r="C688" s="110">
        <f>SUM(C689:C691)</f>
        <v>0</v>
      </c>
      <c r="D688" s="110">
        <f>SUM(D689:D691)</f>
        <v>0</v>
      </c>
    </row>
    <row r="689" spans="1:4" s="102" customFormat="1" ht="18.0" customHeight="1" x14ac:dyDescent="0.15">
      <c r="A689" s="108">
        <v>2101201</v>
      </c>
      <c r="B689" s="111" t="s">
        <v>550</v>
      </c>
      <c r="C689" s="110">
        <v>0</v>
      </c>
      <c r="D689" s="110"/>
    </row>
    <row r="690" spans="1:4" s="101" customFormat="1" ht="18.0" customHeight="1" x14ac:dyDescent="0.15">
      <c r="A690" s="108">
        <v>2101202</v>
      </c>
      <c r="B690" s="111" t="s">
        <v>551</v>
      </c>
      <c r="C690" s="110">
        <v>0</v>
      </c>
      <c r="D690" s="110"/>
    </row>
    <row r="691" spans="1:4" s="101" customFormat="1" ht="18.0" customHeight="1" x14ac:dyDescent="0.15">
      <c r="A691" s="108">
        <v>2101299</v>
      </c>
      <c r="B691" s="111" t="s">
        <v>552</v>
      </c>
      <c r="C691" s="110">
        <v>0</v>
      </c>
      <c r="D691" s="110"/>
    </row>
    <row r="692" spans="1:4" s="102" customFormat="1" ht="18.0" customHeight="1" x14ac:dyDescent="0.15">
      <c r="A692" s="108">
        <v>21013</v>
      </c>
      <c r="B692" s="109" t="s">
        <v>553</v>
      </c>
      <c r="C692" s="110">
        <f>SUM(C693:C695)</f>
        <v>0</v>
      </c>
      <c r="D692" s="110">
        <f>SUM(D693:D695)</f>
        <v>0</v>
      </c>
    </row>
    <row r="693" spans="1:4" s="101" customFormat="1" ht="18.0" customHeight="1" x14ac:dyDescent="0.15">
      <c r="A693" s="108">
        <v>2101301</v>
      </c>
      <c r="B693" s="111" t="s">
        <v>554</v>
      </c>
      <c r="C693" s="110">
        <v>0</v>
      </c>
      <c r="D693" s="110"/>
    </row>
    <row r="694" spans="1:4" s="101" customFormat="1" ht="18.0" customHeight="1" x14ac:dyDescent="0.15">
      <c r="A694" s="108">
        <v>2101302</v>
      </c>
      <c r="B694" s="111" t="s">
        <v>555</v>
      </c>
      <c r="C694" s="110">
        <v>0</v>
      </c>
      <c r="D694" s="110"/>
    </row>
    <row r="695" spans="1:4" s="102" customFormat="1" ht="18.0" customHeight="1" x14ac:dyDescent="0.15">
      <c r="A695" s="108">
        <v>2101399</v>
      </c>
      <c r="B695" s="111" t="s">
        <v>556</v>
      </c>
      <c r="C695" s="110">
        <v>0</v>
      </c>
      <c r="D695" s="110"/>
    </row>
    <row r="696" spans="1:4" s="101" customFormat="1" ht="18.0" customHeight="1" x14ac:dyDescent="0.15">
      <c r="A696" s="108">
        <v>21014</v>
      </c>
      <c r="B696" s="109" t="s">
        <v>557</v>
      </c>
      <c r="C696" s="110">
        <f>SUM(C697:C698)</f>
        <v>76</v>
      </c>
      <c r="D696" s="110">
        <f>SUM(D697:D698)</f>
        <v>76</v>
      </c>
    </row>
    <row r="697" spans="1:4" s="101" customFormat="1" ht="18.0" customHeight="1" x14ac:dyDescent="0.15">
      <c r="A697" s="108">
        <v>2101401</v>
      </c>
      <c r="B697" s="111" t="s">
        <v>558</v>
      </c>
      <c r="C697" s="110">
        <v>76</v>
      </c>
      <c r="D697" s="110">
        <v>76</v>
      </c>
    </row>
    <row r="698" spans="1:4" s="102" customFormat="1" ht="18.0" customHeight="1" x14ac:dyDescent="0.15">
      <c r="A698" s="108">
        <v>2101499</v>
      </c>
      <c r="B698" s="111" t="s">
        <v>559</v>
      </c>
      <c r="C698" s="110">
        <v>0</v>
      </c>
      <c r="D698" s="110"/>
    </row>
    <row r="699" spans="1:4" s="101" customFormat="1" ht="18.0" customHeight="1" x14ac:dyDescent="0.15">
      <c r="A699" s="108">
        <v>21015</v>
      </c>
      <c r="B699" s="109" t="s">
        <v>560</v>
      </c>
      <c r="C699" s="110">
        <f>SUM(C700:C707)</f>
        <v>1032</v>
      </c>
      <c r="D699" s="110">
        <f>SUM(D700:D707)</f>
        <v>0</v>
      </c>
    </row>
    <row r="700" spans="1:4" s="101" customFormat="1" ht="18.0" customHeight="1" x14ac:dyDescent="0.15">
      <c r="A700" s="108">
        <v>2101501</v>
      </c>
      <c r="B700" s="111" t="s">
        <v>57</v>
      </c>
      <c r="C700" s="110">
        <v>929</v>
      </c>
      <c r="D700" s="110"/>
    </row>
    <row r="701" spans="1:4" s="102" customFormat="1" ht="18.0" customHeight="1" x14ac:dyDescent="0.15">
      <c r="A701" s="108">
        <v>2101502</v>
      </c>
      <c r="B701" s="111" t="s">
        <v>58</v>
      </c>
      <c r="C701" s="110">
        <v>0</v>
      </c>
      <c r="D701" s="110"/>
    </row>
    <row r="702" spans="1:4" s="101" customFormat="1" ht="18.0" customHeight="1" x14ac:dyDescent="0.15">
      <c r="A702" s="108">
        <v>2101503</v>
      </c>
      <c r="B702" s="111" t="s">
        <v>59</v>
      </c>
      <c r="C702" s="110">
        <v>0</v>
      </c>
      <c r="D702" s="110"/>
    </row>
    <row r="703" spans="1:4" s="102" customFormat="1" ht="18.0" customHeight="1" x14ac:dyDescent="0.15">
      <c r="A703" s="108">
        <v>2101504</v>
      </c>
      <c r="B703" s="111" t="s">
        <v>99</v>
      </c>
      <c r="C703" s="110">
        <v>0</v>
      </c>
      <c r="D703" s="110"/>
    </row>
    <row r="704" spans="1:4" s="101" customFormat="1" ht="18.0" customHeight="1" x14ac:dyDescent="0.15">
      <c r="A704" s="108">
        <v>2101505</v>
      </c>
      <c r="B704" s="111" t="s">
        <v>561</v>
      </c>
      <c r="C704" s="110">
        <v>10</v>
      </c>
      <c r="D704" s="110"/>
    </row>
    <row r="705" spans="1:4" s="101" customFormat="1" ht="18.0" customHeight="1" x14ac:dyDescent="0.15">
      <c r="A705" s="108">
        <v>2101506</v>
      </c>
      <c r="B705" s="111" t="s">
        <v>562</v>
      </c>
      <c r="C705" s="110">
        <v>54</v>
      </c>
      <c r="D705" s="110"/>
    </row>
    <row r="706" spans="1:4" s="101" customFormat="1" ht="18.0" customHeight="1" x14ac:dyDescent="0.15">
      <c r="A706" s="108">
        <v>2101550</v>
      </c>
      <c r="B706" s="111" t="s">
        <v>66</v>
      </c>
      <c r="C706" s="110">
        <v>39</v>
      </c>
      <c r="D706" s="110"/>
    </row>
    <row r="707" spans="1:4" s="101" customFormat="1" ht="18.0" customHeight="1" x14ac:dyDescent="0.15">
      <c r="A707" s="108">
        <v>2101599</v>
      </c>
      <c r="B707" s="111" t="s">
        <v>563</v>
      </c>
      <c r="C707" s="110">
        <v>0</v>
      </c>
      <c r="D707" s="110"/>
    </row>
    <row r="708" spans="1:4" s="101" customFormat="1" ht="18.0" customHeight="1" x14ac:dyDescent="0.15">
      <c r="A708" s="108">
        <v>21016</v>
      </c>
      <c r="B708" s="109" t="s">
        <v>564</v>
      </c>
      <c r="C708" s="110">
        <f>C709</f>
        <v>0</v>
      </c>
      <c r="D708" s="110">
        <f>D709</f>
        <v>0</v>
      </c>
    </row>
    <row r="709" spans="1:4" s="101" customFormat="1" ht="18.0" customHeight="1" x14ac:dyDescent="0.15">
      <c r="A709" s="108">
        <v>2101601</v>
      </c>
      <c r="B709" s="111" t="s">
        <v>565</v>
      </c>
      <c r="C709" s="110">
        <v>0</v>
      </c>
      <c r="D709" s="110"/>
    </row>
    <row r="710" spans="1:4" s="101" customFormat="1" ht="18.0" customHeight="1" x14ac:dyDescent="0.15">
      <c r="A710" s="108">
        <v>21099</v>
      </c>
      <c r="B710" s="109" t="s">
        <v>566</v>
      </c>
      <c r="C710" s="110">
        <f>C711</f>
        <v>199</v>
      </c>
      <c r="D710" s="110">
        <f>D711</f>
        <v>0</v>
      </c>
    </row>
    <row r="711" spans="1:4" s="101" customFormat="1" ht="18.0" customHeight="1" x14ac:dyDescent="0.15">
      <c r="A711" s="108">
        <v>2109901</v>
      </c>
      <c r="B711" s="111" t="s">
        <v>567</v>
      </c>
      <c r="C711" s="110">
        <v>199</v>
      </c>
      <c r="D711" s="110"/>
    </row>
    <row r="712" spans="1:4" s="101" customFormat="1" ht="18.0" customHeight="1" x14ac:dyDescent="0.15">
      <c r="A712" s="108">
        <v>211</v>
      </c>
      <c r="B712" s="109" t="s">
        <v>568</v>
      </c>
      <c r="C712" s="110">
        <f>C713+C723+C727+C735+C740+C747+C753+C756+C759+C760+C761+C767+C768+C769+C784</f>
        <v>2778</v>
      </c>
      <c r="D712" s="110">
        <f>D713+D723+D727+D735+D740+D747+D753+D756+D759+D760+D761+D767+D768+D769+D784</f>
        <v>0</v>
      </c>
    </row>
    <row r="713" spans="1:4" s="101" customFormat="1" ht="18.0" customHeight="1" x14ac:dyDescent="0.15">
      <c r="A713" s="108">
        <v>21101</v>
      </c>
      <c r="B713" s="109" t="s">
        <v>569</v>
      </c>
      <c r="C713" s="110">
        <f>SUM(C714:C722)</f>
        <v>1523</v>
      </c>
      <c r="D713" s="110">
        <f>SUM(D714:D722)</f>
        <v>0</v>
      </c>
    </row>
    <row r="714" spans="1:4" s="101" customFormat="1" ht="18.0" customHeight="1" x14ac:dyDescent="0.15">
      <c r="A714" s="108">
        <v>2110101</v>
      </c>
      <c r="B714" s="111" t="s">
        <v>57</v>
      </c>
      <c r="C714" s="110">
        <v>1245</v>
      </c>
      <c r="D714" s="110"/>
    </row>
    <row r="715" spans="1:4" s="101" customFormat="1" ht="18.0" customHeight="1" x14ac:dyDescent="0.15">
      <c r="A715" s="108">
        <v>2110102</v>
      </c>
      <c r="B715" s="111" t="s">
        <v>58</v>
      </c>
      <c r="C715" s="110">
        <v>207</v>
      </c>
      <c r="D715" s="110"/>
    </row>
    <row r="716" spans="1:4" s="101" customFormat="1" ht="18.0" customHeight="1" x14ac:dyDescent="0.15">
      <c r="A716" s="108">
        <v>2110103</v>
      </c>
      <c r="B716" s="111" t="s">
        <v>59</v>
      </c>
      <c r="C716" s="110">
        <v>0</v>
      </c>
      <c r="D716" s="110"/>
    </row>
    <row r="717" spans="1:4" s="101" customFormat="1" ht="18.0" customHeight="1" x14ac:dyDescent="0.15">
      <c r="A717" s="108">
        <v>2110104</v>
      </c>
      <c r="B717" s="111" t="s">
        <v>570</v>
      </c>
      <c r="C717" s="110">
        <v>0</v>
      </c>
      <c r="D717" s="110"/>
    </row>
    <row r="718" spans="1:4" s="101" customFormat="1" ht="18.0" customHeight="1" x14ac:dyDescent="0.15">
      <c r="A718" s="108">
        <v>2110105</v>
      </c>
      <c r="B718" s="111" t="s">
        <v>571</v>
      </c>
      <c r="C718" s="110">
        <v>0</v>
      </c>
      <c r="D718" s="110"/>
    </row>
    <row r="719" spans="1:4" s="101" customFormat="1" ht="18.0" customHeight="1" x14ac:dyDescent="0.15">
      <c r="A719" s="108">
        <v>2110106</v>
      </c>
      <c r="B719" s="111" t="s">
        <v>572</v>
      </c>
      <c r="C719" s="110">
        <v>0</v>
      </c>
      <c r="D719" s="110"/>
    </row>
    <row r="720" spans="1:4" s="101" customFormat="1" ht="18.0" customHeight="1" x14ac:dyDescent="0.15">
      <c r="A720" s="108">
        <v>2110107</v>
      </c>
      <c r="B720" s="111" t="s">
        <v>573</v>
      </c>
      <c r="C720" s="110">
        <v>0</v>
      </c>
      <c r="D720" s="110"/>
    </row>
    <row r="721" spans="1:4" s="101" customFormat="1" ht="18.0" customHeight="1" x14ac:dyDescent="0.15">
      <c r="A721" s="108">
        <v>2110108</v>
      </c>
      <c r="B721" s="111" t="s">
        <v>574</v>
      </c>
      <c r="C721" s="110">
        <v>0</v>
      </c>
      <c r="D721" s="110"/>
    </row>
    <row r="722" spans="1:4" s="101" customFormat="1" ht="18.0" customHeight="1" x14ac:dyDescent="0.15">
      <c r="A722" s="108">
        <v>2110199</v>
      </c>
      <c r="B722" s="111" t="s">
        <v>575</v>
      </c>
      <c r="C722" s="110">
        <v>71</v>
      </c>
      <c r="D722" s="110"/>
    </row>
    <row r="723" spans="1:4" s="101" customFormat="1" ht="18.0" customHeight="1" x14ac:dyDescent="0.15">
      <c r="A723" s="108">
        <v>21102</v>
      </c>
      <c r="B723" s="109" t="s">
        <v>576</v>
      </c>
      <c r="C723" s="110">
        <f>SUM(C724:C726)</f>
        <v>1125</v>
      </c>
      <c r="D723" s="110">
        <f>SUM(D724:D726)</f>
        <v>0</v>
      </c>
    </row>
    <row r="724" spans="1:4" s="101" customFormat="1" ht="18.0" customHeight="1" x14ac:dyDescent="0.15">
      <c r="A724" s="108">
        <v>2110203</v>
      </c>
      <c r="B724" s="111" t="s">
        <v>577</v>
      </c>
      <c r="C724" s="110">
        <v>0</v>
      </c>
      <c r="D724" s="110"/>
    </row>
    <row r="725" spans="1:4" s="101" customFormat="1" ht="18.0" customHeight="1" x14ac:dyDescent="0.15">
      <c r="A725" s="108">
        <v>2110204</v>
      </c>
      <c r="B725" s="111" t="s">
        <v>578</v>
      </c>
      <c r="C725" s="110">
        <v>0</v>
      </c>
      <c r="D725" s="110"/>
    </row>
    <row r="726" spans="1:4" s="101" customFormat="1" ht="18.0" customHeight="1" x14ac:dyDescent="0.15">
      <c r="A726" s="108">
        <v>2110299</v>
      </c>
      <c r="B726" s="111" t="s">
        <v>579</v>
      </c>
      <c r="C726" s="110">
        <v>1125</v>
      </c>
      <c r="D726" s="110"/>
    </row>
    <row r="727" spans="1:4" s="101" customFormat="1" ht="18.0" customHeight="1" x14ac:dyDescent="0.15">
      <c r="A727" s="108">
        <v>21103</v>
      </c>
      <c r="B727" s="109" t="s">
        <v>580</v>
      </c>
      <c r="C727" s="110">
        <f>SUM(C728:C734)</f>
        <v>51</v>
      </c>
      <c r="D727" s="110">
        <f>SUM(D728:D734)</f>
        <v>0</v>
      </c>
    </row>
    <row r="728" spans="1:4" s="101" customFormat="1" ht="18.0" customHeight="1" x14ac:dyDescent="0.15">
      <c r="A728" s="108">
        <v>2110301</v>
      </c>
      <c r="B728" s="111" t="s">
        <v>581</v>
      </c>
      <c r="C728" s="110">
        <v>0</v>
      </c>
      <c r="D728" s="110"/>
    </row>
    <row r="729" spans="1:4" s="101" customFormat="1" ht="18.0" customHeight="1" x14ac:dyDescent="0.15">
      <c r="A729" s="108">
        <v>2110302</v>
      </c>
      <c r="B729" s="111" t="s">
        <v>582</v>
      </c>
      <c r="C729" s="110">
        <v>0</v>
      </c>
      <c r="D729" s="110"/>
    </row>
    <row r="730" spans="1:4" s="101" customFormat="1" ht="18.0" customHeight="1" x14ac:dyDescent="0.15">
      <c r="A730" s="108">
        <v>2110303</v>
      </c>
      <c r="B730" s="111" t="s">
        <v>583</v>
      </c>
      <c r="C730" s="110">
        <v>0</v>
      </c>
      <c r="D730" s="110"/>
    </row>
    <row r="731" spans="1:4" s="101" customFormat="1" ht="18.0" customHeight="1" x14ac:dyDescent="0.15">
      <c r="A731" s="108">
        <v>2110304</v>
      </c>
      <c r="B731" s="111" t="s">
        <v>584</v>
      </c>
      <c r="C731" s="110">
        <v>0</v>
      </c>
      <c r="D731" s="110"/>
    </row>
    <row r="732" spans="1:4" s="101" customFormat="1" ht="18.0" customHeight="1" x14ac:dyDescent="0.15">
      <c r="A732" s="108">
        <v>2110305</v>
      </c>
      <c r="B732" s="111" t="s">
        <v>585</v>
      </c>
      <c r="C732" s="110">
        <v>0</v>
      </c>
      <c r="D732" s="110"/>
    </row>
    <row r="733" spans="1:4" s="101" customFormat="1" ht="18.0" customHeight="1" x14ac:dyDescent="0.15">
      <c r="A733" s="108">
        <v>2110306</v>
      </c>
      <c r="B733" s="111" t="s">
        <v>586</v>
      </c>
      <c r="C733" s="110">
        <v>0</v>
      </c>
      <c r="D733" s="110"/>
    </row>
    <row r="734" spans="1:4" s="101" customFormat="1" ht="18.0" customHeight="1" x14ac:dyDescent="0.15">
      <c r="A734" s="108">
        <v>2110399</v>
      </c>
      <c r="B734" s="111" t="s">
        <v>587</v>
      </c>
      <c r="C734" s="110">
        <v>51</v>
      </c>
      <c r="D734" s="110"/>
    </row>
    <row r="735" spans="1:4" s="101" customFormat="1" ht="18.0" customHeight="1" x14ac:dyDescent="0.15">
      <c r="A735" s="108">
        <v>21104</v>
      </c>
      <c r="B735" s="109" t="s">
        <v>588</v>
      </c>
      <c r="C735" s="110">
        <f>SUM(C736:C739)</f>
        <v>0</v>
      </c>
      <c r="D735" s="110">
        <f>SUM(D736:D739)</f>
        <v>0</v>
      </c>
    </row>
    <row r="736" spans="1:4" s="101" customFormat="1" ht="18.0" customHeight="1" x14ac:dyDescent="0.15">
      <c r="A736" s="108">
        <v>2110401</v>
      </c>
      <c r="B736" s="111" t="s">
        <v>589</v>
      </c>
      <c r="C736" s="110">
        <v>0</v>
      </c>
      <c r="D736" s="110"/>
    </row>
    <row r="737" spans="1:4" s="101" customFormat="1" ht="18.0" customHeight="1" x14ac:dyDescent="0.15">
      <c r="A737" s="108">
        <v>2110402</v>
      </c>
      <c r="B737" s="111" t="s">
        <v>590</v>
      </c>
      <c r="C737" s="110">
        <v>0</v>
      </c>
      <c r="D737" s="110"/>
    </row>
    <row r="738" spans="1:4" s="101" customFormat="1" ht="18.0" customHeight="1" x14ac:dyDescent="0.15">
      <c r="A738" s="108">
        <v>2110404</v>
      </c>
      <c r="B738" s="111" t="s">
        <v>591</v>
      </c>
      <c r="C738" s="110">
        <v>0</v>
      </c>
      <c r="D738" s="110"/>
    </row>
    <row r="739" spans="1:4" s="101" customFormat="1" ht="18.0" customHeight="1" x14ac:dyDescent="0.15">
      <c r="A739" s="108">
        <v>2110499</v>
      </c>
      <c r="B739" s="111" t="s">
        <v>592</v>
      </c>
      <c r="C739" s="110">
        <v>0</v>
      </c>
      <c r="D739" s="110"/>
    </row>
    <row r="740" spans="1:4" s="101" customFormat="1" ht="18.0" customHeight="1" x14ac:dyDescent="0.15">
      <c r="A740" s="108">
        <v>21105</v>
      </c>
      <c r="B740" s="109" t="s">
        <v>593</v>
      </c>
      <c r="C740" s="110">
        <f>SUM(C741:C746)</f>
        <v>79</v>
      </c>
      <c r="D740" s="110">
        <f>SUM(D741:D746)</f>
        <v>0</v>
      </c>
    </row>
    <row r="741" spans="1:4" s="101" customFormat="1" ht="18.0" customHeight="1" x14ac:dyDescent="0.15">
      <c r="A741" s="108">
        <v>2110501</v>
      </c>
      <c r="B741" s="111" t="s">
        <v>594</v>
      </c>
      <c r="C741" s="110">
        <v>0</v>
      </c>
      <c r="D741" s="110"/>
    </row>
    <row r="742" spans="1:4" s="101" customFormat="1" ht="18.0" customHeight="1" x14ac:dyDescent="0.15">
      <c r="A742" s="108">
        <v>2110502</v>
      </c>
      <c r="B742" s="111" t="s">
        <v>595</v>
      </c>
      <c r="C742" s="110">
        <v>79</v>
      </c>
      <c r="D742" s="110"/>
    </row>
    <row r="743" spans="1:4" s="101" customFormat="1" ht="18.0" customHeight="1" x14ac:dyDescent="0.15">
      <c r="A743" s="108">
        <v>2110503</v>
      </c>
      <c r="B743" s="111" t="s">
        <v>596</v>
      </c>
      <c r="C743" s="110">
        <v>0</v>
      </c>
      <c r="D743" s="110"/>
    </row>
    <row r="744" spans="1:4" s="101" customFormat="1" ht="18.0" customHeight="1" x14ac:dyDescent="0.15">
      <c r="A744" s="108">
        <v>2110506</v>
      </c>
      <c r="B744" s="111" t="s">
        <v>597</v>
      </c>
      <c r="C744" s="110">
        <v>0</v>
      </c>
      <c r="D744" s="110"/>
    </row>
    <row r="745" spans="1:4" s="101" customFormat="1" ht="18.0" customHeight="1" x14ac:dyDescent="0.15">
      <c r="A745" s="108">
        <v>2110507</v>
      </c>
      <c r="B745" s="111" t="s">
        <v>598</v>
      </c>
      <c r="C745" s="110">
        <v>0</v>
      </c>
      <c r="D745" s="110"/>
    </row>
    <row r="746" spans="1:4" s="101" customFormat="1" ht="18.0" customHeight="1" x14ac:dyDescent="0.15">
      <c r="A746" s="108">
        <v>2110599</v>
      </c>
      <c r="B746" s="111" t="s">
        <v>599</v>
      </c>
      <c r="C746" s="110">
        <v>0</v>
      </c>
      <c r="D746" s="110"/>
    </row>
    <row r="747" spans="1:4" s="101" customFormat="1" ht="18.0" customHeight="1" x14ac:dyDescent="0.15">
      <c r="A747" s="108">
        <v>21106</v>
      </c>
      <c r="B747" s="109" t="s">
        <v>600</v>
      </c>
      <c r="C747" s="110">
        <f>SUM(C748:C752)</f>
        <v>0</v>
      </c>
      <c r="D747" s="110">
        <f>SUM(D748:D752)</f>
        <v>0</v>
      </c>
    </row>
    <row r="748" spans="1:4" s="101" customFormat="1" ht="18.0" customHeight="1" x14ac:dyDescent="0.15">
      <c r="A748" s="108">
        <v>2110602</v>
      </c>
      <c r="B748" s="111" t="s">
        <v>601</v>
      </c>
      <c r="C748" s="110">
        <v>0</v>
      </c>
      <c r="D748" s="110"/>
    </row>
    <row r="749" spans="1:4" s="101" customFormat="1" ht="18.0" customHeight="1" x14ac:dyDescent="0.15">
      <c r="A749" s="108">
        <v>2110603</v>
      </c>
      <c r="B749" s="111" t="s">
        <v>602</v>
      </c>
      <c r="C749" s="110">
        <v>0</v>
      </c>
      <c r="D749" s="110"/>
    </row>
    <row r="750" spans="1:4" s="101" customFormat="1" ht="18.0" customHeight="1" x14ac:dyDescent="0.15">
      <c r="A750" s="108">
        <v>2110604</v>
      </c>
      <c r="B750" s="111" t="s">
        <v>603</v>
      </c>
      <c r="C750" s="110">
        <v>0</v>
      </c>
      <c r="D750" s="110"/>
    </row>
    <row r="751" spans="1:4" s="101" customFormat="1" ht="18.0" customHeight="1" x14ac:dyDescent="0.15">
      <c r="A751" s="108">
        <v>2110605</v>
      </c>
      <c r="B751" s="111" t="s">
        <v>604</v>
      </c>
      <c r="C751" s="110">
        <v>0</v>
      </c>
      <c r="D751" s="110"/>
    </row>
    <row r="752" spans="1:4" s="101" customFormat="1" ht="18.0" customHeight="1" x14ac:dyDescent="0.15">
      <c r="A752" s="108">
        <v>2110699</v>
      </c>
      <c r="B752" s="111" t="s">
        <v>605</v>
      </c>
      <c r="C752" s="110">
        <v>0</v>
      </c>
      <c r="D752" s="110"/>
    </row>
    <row r="753" spans="1:4" s="101" customFormat="1" ht="18.0" customHeight="1" x14ac:dyDescent="0.15">
      <c r="A753" s="108">
        <v>21107</v>
      </c>
      <c r="B753" s="109" t="s">
        <v>606</v>
      </c>
      <c r="C753" s="110">
        <f>SUM(C754:C755)</f>
        <v>0</v>
      </c>
      <c r="D753" s="110">
        <f>SUM(D754:D755)</f>
        <v>0</v>
      </c>
    </row>
    <row r="754" spans="1:4" s="101" customFormat="1" ht="18.0" customHeight="1" x14ac:dyDescent="0.15">
      <c r="A754" s="108">
        <v>2110704</v>
      </c>
      <c r="B754" s="111" t="s">
        <v>607</v>
      </c>
      <c r="C754" s="110">
        <v>0</v>
      </c>
      <c r="D754" s="110"/>
    </row>
    <row r="755" spans="1:4" s="101" customFormat="1" ht="18.0" customHeight="1" x14ac:dyDescent="0.15">
      <c r="A755" s="108">
        <v>2110799</v>
      </c>
      <c r="B755" s="111" t="s">
        <v>608</v>
      </c>
      <c r="C755" s="110">
        <v>0</v>
      </c>
      <c r="D755" s="110"/>
    </row>
    <row r="756" spans="1:4" s="101" customFormat="1" ht="18.0" customHeight="1" x14ac:dyDescent="0.15">
      <c r="A756" s="108">
        <v>21108</v>
      </c>
      <c r="B756" s="109" t="s">
        <v>609</v>
      </c>
      <c r="C756" s="110">
        <f>SUM(C757:C758)</f>
        <v>0</v>
      </c>
      <c r="D756" s="110">
        <f>SUM(D757:D758)</f>
        <v>0</v>
      </c>
    </row>
    <row r="757" spans="1:4" s="101" customFormat="1" ht="18.0" customHeight="1" x14ac:dyDescent="0.15">
      <c r="A757" s="108">
        <v>2110804</v>
      </c>
      <c r="B757" s="111" t="s">
        <v>610</v>
      </c>
      <c r="C757" s="110">
        <v>0</v>
      </c>
      <c r="D757" s="110"/>
    </row>
    <row r="758" spans="1:4" s="101" customFormat="1" ht="18.0" customHeight="1" x14ac:dyDescent="0.15">
      <c r="A758" s="108">
        <v>2110899</v>
      </c>
      <c r="B758" s="111" t="s">
        <v>611</v>
      </c>
      <c r="C758" s="110">
        <v>0</v>
      </c>
      <c r="D758" s="110"/>
    </row>
    <row r="759" spans="1:4" s="101" customFormat="1" ht="18.0" customHeight="1" x14ac:dyDescent="0.15">
      <c r="A759" s="108">
        <v>21109</v>
      </c>
      <c r="B759" s="109" t="s">
        <v>612</v>
      </c>
      <c r="C759" s="110"/>
      <c r="D759" s="110"/>
    </row>
    <row r="760" spans="1:4" s="101" customFormat="1" ht="18.0" customHeight="1" x14ac:dyDescent="0.15">
      <c r="A760" s="108">
        <v>21110</v>
      </c>
      <c r="B760" s="109" t="s">
        <v>613</v>
      </c>
      <c r="C760" s="110"/>
      <c r="D760" s="110"/>
    </row>
    <row r="761" spans="1:4" s="101" customFormat="1" ht="18.0" customHeight="1" x14ac:dyDescent="0.15">
      <c r="A761" s="108">
        <v>21111</v>
      </c>
      <c r="B761" s="109" t="s">
        <v>614</v>
      </c>
      <c r="C761" s="110">
        <f>SUM(C762:C766)</f>
        <v>0</v>
      </c>
      <c r="D761" s="110">
        <f>SUM(D762:D766)</f>
        <v>0</v>
      </c>
    </row>
    <row r="762" spans="1:4" s="101" customFormat="1" ht="18.0" customHeight="1" x14ac:dyDescent="0.15">
      <c r="A762" s="108">
        <v>2111101</v>
      </c>
      <c r="B762" s="111" t="s">
        <v>615</v>
      </c>
      <c r="C762" s="110">
        <v>0</v>
      </c>
      <c r="D762" s="110"/>
    </row>
    <row r="763" spans="1:4" s="101" customFormat="1" ht="18.0" customHeight="1" x14ac:dyDescent="0.15">
      <c r="A763" s="108">
        <v>2111102</v>
      </c>
      <c r="B763" s="111" t="s">
        <v>616</v>
      </c>
      <c r="C763" s="110">
        <v>0</v>
      </c>
      <c r="D763" s="110"/>
    </row>
    <row r="764" spans="1:4" s="101" customFormat="1" ht="18.0" customHeight="1" x14ac:dyDescent="0.15">
      <c r="A764" s="108">
        <v>2111103</v>
      </c>
      <c r="B764" s="111" t="s">
        <v>617</v>
      </c>
      <c r="C764" s="110">
        <v>0</v>
      </c>
      <c r="D764" s="110"/>
    </row>
    <row r="765" spans="1:4" s="101" customFormat="1" ht="18.0" customHeight="1" x14ac:dyDescent="0.15">
      <c r="A765" s="108">
        <v>2111104</v>
      </c>
      <c r="B765" s="111" t="s">
        <v>618</v>
      </c>
      <c r="C765" s="110">
        <v>0</v>
      </c>
      <c r="D765" s="110"/>
    </row>
    <row r="766" spans="1:4" s="101" customFormat="1" ht="18.0" customHeight="1" x14ac:dyDescent="0.15">
      <c r="A766" s="108">
        <v>2111199</v>
      </c>
      <c r="B766" s="111" t="s">
        <v>619</v>
      </c>
      <c r="C766" s="110">
        <v>0</v>
      </c>
      <c r="D766" s="110"/>
    </row>
    <row r="767" spans="1:4" s="102" customFormat="1" ht="18.0" customHeight="1" x14ac:dyDescent="0.15">
      <c r="A767" s="108">
        <v>21112</v>
      </c>
      <c r="B767" s="109" t="s">
        <v>620</v>
      </c>
      <c r="C767" s="110"/>
      <c r="D767" s="110"/>
    </row>
    <row r="768" spans="1:4" s="101" customFormat="1" ht="18.0" customHeight="1" x14ac:dyDescent="0.15">
      <c r="A768" s="108">
        <v>21113</v>
      </c>
      <c r="B768" s="109" t="s">
        <v>621</v>
      </c>
      <c r="C768" s="110"/>
      <c r="D768" s="110"/>
    </row>
    <row r="769" spans="1:4" s="101" customFormat="1" ht="18.0" customHeight="1" x14ac:dyDescent="0.15">
      <c r="A769" s="108">
        <v>21114</v>
      </c>
      <c r="B769" s="109" t="s">
        <v>622</v>
      </c>
      <c r="C769" s="110">
        <f>SUM(C770:C783)</f>
        <v>0</v>
      </c>
      <c r="D769" s="110">
        <f>SUM(D770:D783)</f>
        <v>0</v>
      </c>
    </row>
    <row r="770" spans="1:4" s="101" customFormat="1" ht="18.0" customHeight="1" x14ac:dyDescent="0.15">
      <c r="A770" s="108">
        <v>2111401</v>
      </c>
      <c r="B770" s="111" t="s">
        <v>57</v>
      </c>
      <c r="C770" s="110">
        <v>0</v>
      </c>
      <c r="D770" s="110"/>
    </row>
    <row r="771" spans="1:4" s="101" customFormat="1" ht="18.0" customHeight="1" x14ac:dyDescent="0.15">
      <c r="A771" s="108">
        <v>2111402</v>
      </c>
      <c r="B771" s="111" t="s">
        <v>58</v>
      </c>
      <c r="C771" s="110">
        <v>0</v>
      </c>
      <c r="D771" s="110"/>
    </row>
    <row r="772" spans="1:4" s="101" customFormat="1" ht="18.0" customHeight="1" x14ac:dyDescent="0.15">
      <c r="A772" s="108">
        <v>2111403</v>
      </c>
      <c r="B772" s="111" t="s">
        <v>59</v>
      </c>
      <c r="C772" s="110">
        <v>0</v>
      </c>
      <c r="D772" s="110"/>
    </row>
    <row r="773" spans="1:4" s="101" customFormat="1" ht="18.0" customHeight="1" x14ac:dyDescent="0.15">
      <c r="A773" s="108">
        <v>2111404</v>
      </c>
      <c r="B773" s="111" t="s">
        <v>623</v>
      </c>
      <c r="C773" s="110">
        <v>0</v>
      </c>
      <c r="D773" s="110"/>
    </row>
    <row r="774" spans="1:4" s="101" customFormat="1" ht="18.0" customHeight="1" x14ac:dyDescent="0.15">
      <c r="A774" s="108">
        <v>2111405</v>
      </c>
      <c r="B774" s="111" t="s">
        <v>624</v>
      </c>
      <c r="C774" s="110">
        <v>0</v>
      </c>
      <c r="D774" s="110"/>
    </row>
    <row r="775" spans="1:4" s="101" customFormat="1" ht="18.0" customHeight="1" x14ac:dyDescent="0.15">
      <c r="A775" s="108">
        <v>2111406</v>
      </c>
      <c r="B775" s="111" t="s">
        <v>625</v>
      </c>
      <c r="C775" s="110">
        <v>0</v>
      </c>
      <c r="D775" s="110"/>
    </row>
    <row r="776" spans="1:4" s="101" customFormat="1" ht="18.0" customHeight="1" x14ac:dyDescent="0.15">
      <c r="A776" s="108">
        <v>2111407</v>
      </c>
      <c r="B776" s="111" t="s">
        <v>626</v>
      </c>
      <c r="C776" s="110">
        <v>0</v>
      </c>
      <c r="D776" s="110"/>
    </row>
    <row r="777" spans="1:4" s="102" customFormat="1" ht="18.0" customHeight="1" x14ac:dyDescent="0.15">
      <c r="A777" s="108">
        <v>2111408</v>
      </c>
      <c r="B777" s="111" t="s">
        <v>627</v>
      </c>
      <c r="C777" s="110">
        <v>0</v>
      </c>
      <c r="D777" s="110"/>
    </row>
    <row r="778" spans="1:4" s="101" customFormat="1" ht="18.0" customHeight="1" x14ac:dyDescent="0.15">
      <c r="A778" s="108">
        <v>2111409</v>
      </c>
      <c r="B778" s="111" t="s">
        <v>628</v>
      </c>
      <c r="C778" s="110">
        <v>0</v>
      </c>
      <c r="D778" s="110"/>
    </row>
    <row r="779" spans="1:4" s="101" customFormat="1" ht="18.0" customHeight="1" x14ac:dyDescent="0.15">
      <c r="A779" s="108">
        <v>2111410</v>
      </c>
      <c r="B779" s="111" t="s">
        <v>629</v>
      </c>
      <c r="C779" s="110">
        <v>0</v>
      </c>
      <c r="D779" s="110"/>
    </row>
    <row r="780" spans="1:4" s="101" customFormat="1" ht="18.0" customHeight="1" x14ac:dyDescent="0.15">
      <c r="A780" s="108">
        <v>2111411</v>
      </c>
      <c r="B780" s="111" t="s">
        <v>99</v>
      </c>
      <c r="C780" s="110">
        <v>0</v>
      </c>
      <c r="D780" s="110"/>
    </row>
    <row r="781" spans="1:4" s="102" customFormat="1" ht="18.0" customHeight="1" x14ac:dyDescent="0.15">
      <c r="A781" s="108">
        <v>2111413</v>
      </c>
      <c r="B781" s="111" t="s">
        <v>630</v>
      </c>
      <c r="C781" s="110">
        <v>0</v>
      </c>
      <c r="D781" s="110"/>
    </row>
    <row r="782" spans="1:4" s="101" customFormat="1" ht="18.0" customHeight="1" x14ac:dyDescent="0.15">
      <c r="A782" s="108">
        <v>2111450</v>
      </c>
      <c r="B782" s="111" t="s">
        <v>66</v>
      </c>
      <c r="C782" s="110">
        <v>0</v>
      </c>
      <c r="D782" s="110"/>
    </row>
    <row r="783" spans="1:4" s="101" customFormat="1" ht="18.0" customHeight="1" x14ac:dyDescent="0.15">
      <c r="A783" s="108">
        <v>2111499</v>
      </c>
      <c r="B783" s="111" t="s">
        <v>631</v>
      </c>
      <c r="C783" s="110">
        <v>0</v>
      </c>
      <c r="D783" s="110"/>
    </row>
    <row r="784" spans="1:4" s="101" customFormat="1" ht="18.0" customHeight="1" x14ac:dyDescent="0.15">
      <c r="A784" s="108">
        <v>21199</v>
      </c>
      <c r="B784" s="109" t="s">
        <v>632</v>
      </c>
      <c r="C784" s="110"/>
      <c r="D784" s="110"/>
    </row>
    <row r="785" spans="1:4" s="101" customFormat="1" ht="18.0" customHeight="1" x14ac:dyDescent="0.15">
      <c r="A785" s="108">
        <v>212</v>
      </c>
      <c r="B785" s="109" t="s">
        <v>633</v>
      </c>
      <c r="C785" s="110">
        <f>SUM(C786,C797,C798,C801,C802,C803)</f>
        <v>14574</v>
      </c>
      <c r="D785" s="110">
        <f>SUM(D786,D797,D798,D801,D802,D803)</f>
        <v>0</v>
      </c>
    </row>
    <row r="786" spans="1:4" s="101" customFormat="1" ht="18.0" customHeight="1" x14ac:dyDescent="0.15">
      <c r="A786" s="108">
        <v>21201</v>
      </c>
      <c r="B786" s="109" t="s">
        <v>634</v>
      </c>
      <c r="C786" s="110">
        <f>SUM(C787:C796)</f>
        <v>7079</v>
      </c>
      <c r="D786" s="110">
        <f>SUM(D787:D796)</f>
        <v>0</v>
      </c>
    </row>
    <row r="787" spans="1:4" s="101" customFormat="1" ht="18.0" customHeight="1" x14ac:dyDescent="0.15">
      <c r="A787" s="108">
        <v>2120101</v>
      </c>
      <c r="B787" s="111" t="s">
        <v>57</v>
      </c>
      <c r="C787" s="110">
        <v>4892</v>
      </c>
      <c r="D787" s="110"/>
    </row>
    <row r="788" spans="1:4" s="101" customFormat="1" ht="18.0" customHeight="1" x14ac:dyDescent="0.15">
      <c r="A788" s="108">
        <v>2120102</v>
      </c>
      <c r="B788" s="111" t="s">
        <v>58</v>
      </c>
      <c r="C788" s="110">
        <v>291</v>
      </c>
      <c r="D788" s="110"/>
    </row>
    <row r="789" spans="1:4" s="101" customFormat="1" ht="18.0" customHeight="1" x14ac:dyDescent="0.15">
      <c r="A789" s="108">
        <v>2120103</v>
      </c>
      <c r="B789" s="111" t="s">
        <v>59</v>
      </c>
      <c r="C789" s="110">
        <v>0</v>
      </c>
      <c r="D789" s="110"/>
    </row>
    <row r="790" spans="1:4" s="102" customFormat="1" ht="18.0" customHeight="1" x14ac:dyDescent="0.15">
      <c r="A790" s="108">
        <v>2120104</v>
      </c>
      <c r="B790" s="111" t="s">
        <v>635</v>
      </c>
      <c r="C790" s="110">
        <v>278</v>
      </c>
      <c r="D790" s="110"/>
    </row>
    <row r="791" spans="1:4" s="101" customFormat="1" ht="18.0" customHeight="1" x14ac:dyDescent="0.15">
      <c r="A791" s="108">
        <v>2120105</v>
      </c>
      <c r="B791" s="111" t="s">
        <v>636</v>
      </c>
      <c r="C791" s="110">
        <v>259</v>
      </c>
      <c r="D791" s="110"/>
    </row>
    <row r="792" spans="1:4" s="101" customFormat="1" ht="18.0" customHeight="1" x14ac:dyDescent="0.15">
      <c r="A792" s="108">
        <v>2120106</v>
      </c>
      <c r="B792" s="111" t="s">
        <v>637</v>
      </c>
      <c r="C792" s="110">
        <v>0</v>
      </c>
      <c r="D792" s="110"/>
    </row>
    <row r="793" spans="1:4" s="101" customFormat="1" ht="18.0" customHeight="1" x14ac:dyDescent="0.15">
      <c r="A793" s="108">
        <v>2120107</v>
      </c>
      <c r="B793" s="111" t="s">
        <v>638</v>
      </c>
      <c r="C793" s="110">
        <v>0</v>
      </c>
      <c r="D793" s="110"/>
    </row>
    <row r="794" spans="1:4" s="101" customFormat="1" ht="18.0" customHeight="1" x14ac:dyDescent="0.15">
      <c r="A794" s="108">
        <v>2120109</v>
      </c>
      <c r="B794" s="111" t="s">
        <v>639</v>
      </c>
      <c r="C794" s="110">
        <v>0</v>
      </c>
      <c r="D794" s="110"/>
    </row>
    <row r="795" spans="1:4" s="101" customFormat="1" ht="18.0" customHeight="1" x14ac:dyDescent="0.15">
      <c r="A795" s="108">
        <v>2120110</v>
      </c>
      <c r="B795" s="111" t="s">
        <v>640</v>
      </c>
      <c r="C795" s="110">
        <v>0</v>
      </c>
      <c r="D795" s="110"/>
    </row>
    <row r="796" spans="1:4" s="101" customFormat="1" ht="18.0" customHeight="1" x14ac:dyDescent="0.15">
      <c r="A796" s="108">
        <v>2120199</v>
      </c>
      <c r="B796" s="111" t="s">
        <v>641</v>
      </c>
      <c r="C796" s="110">
        <v>1359</v>
      </c>
      <c r="D796" s="110"/>
    </row>
    <row r="797" spans="1:4" s="101" customFormat="1" ht="18.0" customHeight="1" x14ac:dyDescent="0.15">
      <c r="A797" s="108">
        <v>21202</v>
      </c>
      <c r="B797" s="109" t="s">
        <v>642</v>
      </c>
      <c r="C797" s="110"/>
      <c r="D797" s="110"/>
    </row>
    <row r="798" spans="1:4" s="101" customFormat="1" ht="18.0" customHeight="1" x14ac:dyDescent="0.15">
      <c r="A798" s="108">
        <v>21203</v>
      </c>
      <c r="B798" s="109" t="s">
        <v>643</v>
      </c>
      <c r="C798" s="110">
        <f>SUM(C799:C800)</f>
        <v>2558</v>
      </c>
      <c r="D798" s="110">
        <f>SUM(D799:D800)</f>
        <v>0</v>
      </c>
    </row>
    <row r="799" spans="1:4" s="101" customFormat="1" ht="18.0" customHeight="1" x14ac:dyDescent="0.15">
      <c r="A799" s="108">
        <v>2120303</v>
      </c>
      <c r="B799" s="111" t="s">
        <v>644</v>
      </c>
      <c r="C799" s="110">
        <v>287</v>
      </c>
      <c r="D799" s="110"/>
    </row>
    <row r="800" spans="1:4" s="101" customFormat="1" ht="18.0" customHeight="1" x14ac:dyDescent="0.15">
      <c r="A800" s="108">
        <v>2120399</v>
      </c>
      <c r="B800" s="111" t="s">
        <v>645</v>
      </c>
      <c r="C800" s="110">
        <v>2271</v>
      </c>
      <c r="D800" s="110"/>
    </row>
    <row r="801" spans="1:4" s="101" customFormat="1" ht="18.0" customHeight="1" x14ac:dyDescent="0.15">
      <c r="A801" s="108">
        <v>21205</v>
      </c>
      <c r="B801" s="109" t="s">
        <v>646</v>
      </c>
      <c r="C801" s="110">
        <v>4671</v>
      </c>
      <c r="D801" s="110"/>
    </row>
    <row r="802" spans="1:4" s="101" customFormat="1" ht="18.0" customHeight="1" x14ac:dyDescent="0.15">
      <c r="A802" s="108">
        <v>21206</v>
      </c>
      <c r="B802" s="109" t="s">
        <v>647</v>
      </c>
      <c r="C802" s="110">
        <v>261</v>
      </c>
      <c r="D802" s="110"/>
    </row>
    <row r="803" spans="1:4" s="101" customFormat="1" ht="18.0" customHeight="1" x14ac:dyDescent="0.15">
      <c r="A803" s="108">
        <v>21299</v>
      </c>
      <c r="B803" s="109" t="s">
        <v>648</v>
      </c>
      <c r="C803" s="110">
        <v>5</v>
      </c>
      <c r="D803" s="110"/>
    </row>
    <row r="804" spans="1:4" s="101" customFormat="1" ht="18.0" customHeight="1" x14ac:dyDescent="0.15">
      <c r="A804" s="108">
        <v>213</v>
      </c>
      <c r="B804" s="109" t="s">
        <v>649</v>
      </c>
      <c r="C804" s="110">
        <f>C805+C831+C856+C884+C895+C902+C909+C912</f>
        <v>28271</v>
      </c>
      <c r="D804" s="110">
        <f>D805+D831+D856+D884+D895+D902+D909+D912</f>
        <v>12989</v>
      </c>
    </row>
    <row r="805" spans="1:4" s="101" customFormat="1" ht="18.0" customHeight="1" x14ac:dyDescent="0.15">
      <c r="A805" s="108">
        <v>21301</v>
      </c>
      <c r="B805" s="109" t="s">
        <v>650</v>
      </c>
      <c r="C805" s="110">
        <f>SUM(C806:C830)</f>
        <v>8809</v>
      </c>
      <c r="D805" s="110">
        <f>SUM(D806:D830)</f>
        <v>3673</v>
      </c>
    </row>
    <row r="806" spans="1:4" s="101" customFormat="1" ht="18.0" customHeight="1" x14ac:dyDescent="0.15">
      <c r="A806" s="108">
        <v>2130101</v>
      </c>
      <c r="B806" s="111" t="s">
        <v>57</v>
      </c>
      <c r="C806" s="110">
        <v>1716</v>
      </c>
      <c r="D806" s="110"/>
    </row>
    <row r="807" spans="1:4" s="101" customFormat="1" ht="18.0" customHeight="1" x14ac:dyDescent="0.15">
      <c r="A807" s="108">
        <v>2130102</v>
      </c>
      <c r="B807" s="111" t="s">
        <v>58</v>
      </c>
      <c r="C807" s="110">
        <v>19</v>
      </c>
      <c r="D807" s="110"/>
    </row>
    <row r="808" spans="1:4" s="101" customFormat="1" ht="18.0" customHeight="1" x14ac:dyDescent="0.15">
      <c r="A808" s="108">
        <v>2130103</v>
      </c>
      <c r="B808" s="111" t="s">
        <v>59</v>
      </c>
      <c r="C808" s="110">
        <v>22</v>
      </c>
      <c r="D808" s="110"/>
    </row>
    <row r="809" spans="1:4" s="101" customFormat="1" ht="18.0" customHeight="1" x14ac:dyDescent="0.15">
      <c r="A809" s="108">
        <v>2130104</v>
      </c>
      <c r="B809" s="111" t="s">
        <v>66</v>
      </c>
      <c r="C809" s="110">
        <v>2975</v>
      </c>
      <c r="D809" s="110"/>
    </row>
    <row r="810" spans="1:4" s="101" customFormat="1" ht="18.0" customHeight="1" x14ac:dyDescent="0.15">
      <c r="A810" s="108">
        <v>2130105</v>
      </c>
      <c r="B810" s="111" t="s">
        <v>651</v>
      </c>
      <c r="C810" s="110">
        <v>0</v>
      </c>
      <c r="D810" s="110"/>
    </row>
    <row r="811" spans="1:4" s="101" customFormat="1" ht="18.0" customHeight="1" x14ac:dyDescent="0.15">
      <c r="A811" s="108">
        <v>2130106</v>
      </c>
      <c r="B811" s="111" t="s">
        <v>652</v>
      </c>
      <c r="C811" s="110">
        <v>181</v>
      </c>
      <c r="D811" s="110">
        <v>46</v>
      </c>
    </row>
    <row r="812" spans="1:4" s="101" customFormat="1" ht="18.0" customHeight="1" x14ac:dyDescent="0.15">
      <c r="A812" s="108">
        <v>2130108</v>
      </c>
      <c r="B812" s="111" t="s">
        <v>653</v>
      </c>
      <c r="C812" s="110">
        <v>52</v>
      </c>
      <c r="D812" s="110"/>
    </row>
    <row r="813" spans="1:4" s="101" customFormat="1" ht="18.0" customHeight="1" x14ac:dyDescent="0.15">
      <c r="A813" s="108">
        <v>2130109</v>
      </c>
      <c r="B813" s="111" t="s">
        <v>654</v>
      </c>
      <c r="C813" s="110">
        <v>38</v>
      </c>
      <c r="D813" s="110"/>
    </row>
    <row r="814" spans="1:4" s="101" customFormat="1" ht="18.0" customHeight="1" x14ac:dyDescent="0.15">
      <c r="A814" s="108">
        <v>2130110</v>
      </c>
      <c r="B814" s="111" t="s">
        <v>655</v>
      </c>
      <c r="C814" s="110">
        <v>0</v>
      </c>
      <c r="D814" s="110"/>
    </row>
    <row r="815" spans="1:4" s="101" customFormat="1" ht="18.0" customHeight="1" x14ac:dyDescent="0.15">
      <c r="A815" s="108">
        <v>2130111</v>
      </c>
      <c r="B815" s="111" t="s">
        <v>656</v>
      </c>
      <c r="C815" s="110">
        <v>0</v>
      </c>
      <c r="D815" s="110"/>
    </row>
    <row r="816" spans="1:4" s="101" customFormat="1" ht="18.0" customHeight="1" x14ac:dyDescent="0.15">
      <c r="A816" s="108">
        <v>2130112</v>
      </c>
      <c r="B816" s="111" t="s">
        <v>657</v>
      </c>
      <c r="C816" s="110">
        <v>0</v>
      </c>
      <c r="D816" s="110"/>
    </row>
    <row r="817" spans="1:4" s="101" customFormat="1" ht="18.0" customHeight="1" x14ac:dyDescent="0.15">
      <c r="A817" s="108">
        <v>2130114</v>
      </c>
      <c r="B817" s="111" t="s">
        <v>658</v>
      </c>
      <c r="C817" s="110">
        <v>0</v>
      </c>
      <c r="D817" s="110"/>
    </row>
    <row r="818" spans="1:4" s="101" customFormat="1" ht="18.0" customHeight="1" x14ac:dyDescent="0.15">
      <c r="A818" s="108">
        <v>2130119</v>
      </c>
      <c r="B818" s="111" t="s">
        <v>659</v>
      </c>
      <c r="C818" s="110">
        <v>5</v>
      </c>
      <c r="D818" s="110"/>
    </row>
    <row r="819" spans="1:4" s="101" customFormat="1" ht="18.0" customHeight="1" x14ac:dyDescent="0.15">
      <c r="A819" s="108">
        <v>2130120</v>
      </c>
      <c r="B819" s="111" t="s">
        <v>660</v>
      </c>
      <c r="C819" s="110">
        <v>0</v>
      </c>
      <c r="D819" s="110"/>
    </row>
    <row r="820" spans="1:4" s="101" customFormat="1" ht="18.0" customHeight="1" x14ac:dyDescent="0.15">
      <c r="A820" s="108">
        <v>2130121</v>
      </c>
      <c r="B820" s="111" t="s">
        <v>661</v>
      </c>
      <c r="C820" s="110">
        <v>0</v>
      </c>
      <c r="D820" s="110"/>
    </row>
    <row r="821" spans="1:4" s="101" customFormat="1" ht="18.0" customHeight="1" x14ac:dyDescent="0.15">
      <c r="A821" s="108">
        <v>2130122</v>
      </c>
      <c r="B821" s="111" t="s">
        <v>662</v>
      </c>
      <c r="C821" s="110">
        <v>0</v>
      </c>
      <c r="D821" s="110"/>
    </row>
    <row r="822" spans="1:4" s="101" customFormat="1" ht="18.0" customHeight="1" x14ac:dyDescent="0.15">
      <c r="A822" s="108">
        <v>2130124</v>
      </c>
      <c r="B822" s="111" t="s">
        <v>663</v>
      </c>
      <c r="C822" s="110">
        <v>0</v>
      </c>
      <c r="D822" s="110"/>
    </row>
    <row r="823" spans="1:4" s="101" customFormat="1" ht="18.0" customHeight="1" x14ac:dyDescent="0.15">
      <c r="A823" s="108">
        <v>2130125</v>
      </c>
      <c r="B823" s="111" t="s">
        <v>664</v>
      </c>
      <c r="C823" s="110">
        <v>0</v>
      </c>
      <c r="D823" s="110"/>
    </row>
    <row r="824" spans="1:4" s="101" customFormat="1" ht="18.0" customHeight="1" x14ac:dyDescent="0.15">
      <c r="A824" s="108">
        <v>2130126</v>
      </c>
      <c r="B824" s="111" t="s">
        <v>665</v>
      </c>
      <c r="C824" s="110">
        <v>0</v>
      </c>
      <c r="D824" s="110"/>
    </row>
    <row r="825" spans="1:4" s="101" customFormat="1" ht="18.0" customHeight="1" x14ac:dyDescent="0.15">
      <c r="A825" s="108">
        <v>2130135</v>
      </c>
      <c r="B825" s="111" t="s">
        <v>666</v>
      </c>
      <c r="C825" s="110">
        <v>0</v>
      </c>
      <c r="D825" s="110"/>
    </row>
    <row r="826" spans="1:4" s="101" customFormat="1" ht="18.0" customHeight="1" x14ac:dyDescent="0.15">
      <c r="A826" s="108">
        <v>2130142</v>
      </c>
      <c r="B826" s="111" t="s">
        <v>667</v>
      </c>
      <c r="C826" s="110">
        <v>0</v>
      </c>
      <c r="D826" s="110"/>
    </row>
    <row r="827" spans="1:4" s="101" customFormat="1" ht="18.0" customHeight="1" x14ac:dyDescent="0.15">
      <c r="A827" s="108">
        <v>2130148</v>
      </c>
      <c r="B827" s="111" t="s">
        <v>668</v>
      </c>
      <c r="C827" s="110">
        <v>0</v>
      </c>
      <c r="D827" s="110"/>
    </row>
    <row r="828" spans="1:4" s="101" customFormat="1" ht="18.0" customHeight="1" x14ac:dyDescent="0.15">
      <c r="A828" s="108">
        <v>2130152</v>
      </c>
      <c r="B828" s="111" t="s">
        <v>669</v>
      </c>
      <c r="C828" s="110">
        <v>0</v>
      </c>
      <c r="D828" s="110"/>
    </row>
    <row r="829" spans="1:4" s="101" customFormat="1" ht="18.0" customHeight="1" x14ac:dyDescent="0.15">
      <c r="A829" s="108"/>
      <c r="B829" s="111" t="s">
        <v>670</v>
      </c>
      <c r="C829" s="110"/>
      <c r="D829" s="110"/>
    </row>
    <row r="830" spans="1:4" s="101" customFormat="1" ht="18.0" customHeight="1" x14ac:dyDescent="0.15">
      <c r="A830" s="108">
        <v>2130199</v>
      </c>
      <c r="B830" s="111" t="s">
        <v>671</v>
      </c>
      <c r="C830" s="110">
        <v>3801</v>
      </c>
      <c r="D830" s="110">
        <v>3627</v>
      </c>
    </row>
    <row r="831" spans="1:4" s="101" customFormat="1" ht="18.0" customHeight="1" x14ac:dyDescent="0.15">
      <c r="A831" s="108">
        <v>21302</v>
      </c>
      <c r="B831" s="109" t="s">
        <v>672</v>
      </c>
      <c r="C831" s="110">
        <f>SUM(C832:C855)</f>
        <v>5168</v>
      </c>
      <c r="D831" s="110">
        <f>SUM(D832:D855)</f>
        <v>0</v>
      </c>
    </row>
    <row r="832" spans="1:4" s="101" customFormat="1" ht="18.0" customHeight="1" x14ac:dyDescent="0.15">
      <c r="A832" s="108">
        <v>2130201</v>
      </c>
      <c r="B832" s="111" t="s">
        <v>57</v>
      </c>
      <c r="C832" s="110">
        <v>2325</v>
      </c>
      <c r="D832" s="110"/>
    </row>
    <row r="833" spans="1:4" s="101" customFormat="1" ht="18.0" customHeight="1" x14ac:dyDescent="0.15">
      <c r="A833" s="108">
        <v>2130202</v>
      </c>
      <c r="B833" s="111" t="s">
        <v>58</v>
      </c>
      <c r="C833" s="110">
        <v>0</v>
      </c>
      <c r="D833" s="110"/>
    </row>
    <row r="834" spans="1:4" s="101" customFormat="1" ht="18.0" customHeight="1" x14ac:dyDescent="0.15">
      <c r="A834" s="108">
        <v>2130203</v>
      </c>
      <c r="B834" s="111" t="s">
        <v>59</v>
      </c>
      <c r="C834" s="110">
        <v>0</v>
      </c>
      <c r="D834" s="110"/>
    </row>
    <row r="835" spans="1:4" s="101" customFormat="1" ht="18.0" customHeight="1" x14ac:dyDescent="0.15">
      <c r="A835" s="108">
        <v>2130204</v>
      </c>
      <c r="B835" s="111" t="s">
        <v>673</v>
      </c>
      <c r="C835" s="110">
        <v>2687</v>
      </c>
      <c r="D835" s="110"/>
    </row>
    <row r="836" spans="1:4" s="101" customFormat="1" ht="18.0" customHeight="1" x14ac:dyDescent="0.15">
      <c r="A836" s="108">
        <v>2130205</v>
      </c>
      <c r="B836" s="111" t="s">
        <v>674</v>
      </c>
      <c r="C836" s="110">
        <v>0</v>
      </c>
      <c r="D836" s="110"/>
    </row>
    <row r="837" spans="1:4" s="101" customFormat="1" ht="18.0" customHeight="1" x14ac:dyDescent="0.15">
      <c r="A837" s="108">
        <v>2130206</v>
      </c>
      <c r="B837" s="111" t="s">
        <v>675</v>
      </c>
      <c r="C837" s="110">
        <v>0</v>
      </c>
      <c r="D837" s="110"/>
    </row>
    <row r="838" spans="1:4" s="101" customFormat="1" ht="18.0" customHeight="1" x14ac:dyDescent="0.15">
      <c r="A838" s="108">
        <v>2130207</v>
      </c>
      <c r="B838" s="111" t="s">
        <v>676</v>
      </c>
      <c r="C838" s="110">
        <v>0</v>
      </c>
      <c r="D838" s="110"/>
    </row>
    <row r="839" spans="1:4" s="101" customFormat="1" ht="18.0" customHeight="1" x14ac:dyDescent="0.15">
      <c r="A839" s="108">
        <v>2130209</v>
      </c>
      <c r="B839" s="111" t="s">
        <v>677</v>
      </c>
      <c r="C839" s="110">
        <v>0</v>
      </c>
      <c r="D839" s="110"/>
    </row>
    <row r="840" spans="1:4" s="101" customFormat="1" ht="18.0" customHeight="1" x14ac:dyDescent="0.15">
      <c r="A840" s="108">
        <v>2130210</v>
      </c>
      <c r="B840" s="111" t="s">
        <v>678</v>
      </c>
      <c r="C840" s="110">
        <v>0</v>
      </c>
      <c r="D840" s="110"/>
    </row>
    <row r="841" spans="1:4" s="101" customFormat="1" ht="18.0" customHeight="1" x14ac:dyDescent="0.15">
      <c r="A841" s="108">
        <v>2130211</v>
      </c>
      <c r="B841" s="111" t="s">
        <v>679</v>
      </c>
      <c r="C841" s="110">
        <v>0</v>
      </c>
      <c r="D841" s="110"/>
    </row>
    <row r="842" spans="1:4" s="101" customFormat="1" ht="18.0" customHeight="1" x14ac:dyDescent="0.15">
      <c r="A842" s="108">
        <v>2130212</v>
      </c>
      <c r="B842" s="111" t="s">
        <v>680</v>
      </c>
      <c r="C842" s="110">
        <v>0</v>
      </c>
      <c r="D842" s="110"/>
    </row>
    <row r="843" spans="1:4" s="101" customFormat="1" ht="18.0" customHeight="1" x14ac:dyDescent="0.15">
      <c r="A843" s="108">
        <v>2130213</v>
      </c>
      <c r="B843" s="111" t="s">
        <v>681</v>
      </c>
      <c r="C843" s="110">
        <v>76</v>
      </c>
      <c r="D843" s="110"/>
    </row>
    <row r="844" spans="1:4" s="101" customFormat="1" ht="18.0" customHeight="1" x14ac:dyDescent="0.15">
      <c r="A844" s="108">
        <v>2130217</v>
      </c>
      <c r="B844" s="111" t="s">
        <v>682</v>
      </c>
      <c r="C844" s="110">
        <v>0</v>
      </c>
      <c r="D844" s="110"/>
    </row>
    <row r="845" spans="1:4" s="101" customFormat="1" ht="18.0" customHeight="1" x14ac:dyDescent="0.15">
      <c r="A845" s="108">
        <v>2130220</v>
      </c>
      <c r="B845" s="111" t="s">
        <v>683</v>
      </c>
      <c r="C845" s="110">
        <v>0</v>
      </c>
      <c r="D845" s="110"/>
    </row>
    <row r="846" spans="1:4" s="101" customFormat="1" ht="18.0" customHeight="1" x14ac:dyDescent="0.15">
      <c r="A846" s="108">
        <v>2130221</v>
      </c>
      <c r="B846" s="111" t="s">
        <v>684</v>
      </c>
      <c r="C846" s="110">
        <v>0</v>
      </c>
      <c r="D846" s="110"/>
    </row>
    <row r="847" spans="1:4" s="101" customFormat="1" ht="18.0" customHeight="1" x14ac:dyDescent="0.15">
      <c r="A847" s="108">
        <v>2130223</v>
      </c>
      <c r="B847" s="111" t="s">
        <v>685</v>
      </c>
      <c r="C847" s="110">
        <v>0</v>
      </c>
      <c r="D847" s="110"/>
    </row>
    <row r="848" spans="1:4" s="101" customFormat="1" ht="18.0" customHeight="1" x14ac:dyDescent="0.15">
      <c r="A848" s="108">
        <v>2130226</v>
      </c>
      <c r="B848" s="111" t="s">
        <v>686</v>
      </c>
      <c r="C848" s="110">
        <v>0</v>
      </c>
      <c r="D848" s="110"/>
    </row>
    <row r="849" spans="1:4" s="101" customFormat="1" ht="18.0" customHeight="1" x14ac:dyDescent="0.15">
      <c r="A849" s="108">
        <v>2130227</v>
      </c>
      <c r="B849" s="111" t="s">
        <v>687</v>
      </c>
      <c r="C849" s="110">
        <v>0</v>
      </c>
      <c r="D849" s="110"/>
    </row>
    <row r="850" spans="1:4" s="101" customFormat="1" ht="18.0" customHeight="1" x14ac:dyDescent="0.15">
      <c r="A850" s="108">
        <v>2130232</v>
      </c>
      <c r="B850" s="111" t="s">
        <v>688</v>
      </c>
      <c r="C850" s="110">
        <v>0</v>
      </c>
      <c r="D850" s="110"/>
    </row>
    <row r="851" spans="1:4" s="101" customFormat="1" ht="18.0" customHeight="1" x14ac:dyDescent="0.15">
      <c r="A851" s="108">
        <v>2130234</v>
      </c>
      <c r="B851" s="111" t="s">
        <v>689</v>
      </c>
      <c r="C851" s="110">
        <v>50</v>
      </c>
      <c r="D851" s="110"/>
    </row>
    <row r="852" spans="1:4" s="102" customFormat="1" ht="18.0" customHeight="1" x14ac:dyDescent="0.15">
      <c r="A852" s="108">
        <v>2130235</v>
      </c>
      <c r="B852" s="111" t="s">
        <v>690</v>
      </c>
      <c r="C852" s="110">
        <v>0</v>
      </c>
      <c r="D852" s="110"/>
    </row>
    <row r="853" spans="1:4" s="101" customFormat="1" ht="18.0" customHeight="1" x14ac:dyDescent="0.15">
      <c r="A853" s="108">
        <v>2130236</v>
      </c>
      <c r="B853" s="111" t="s">
        <v>691</v>
      </c>
      <c r="C853" s="110">
        <v>0</v>
      </c>
      <c r="D853" s="110"/>
    </row>
    <row r="854" spans="1:4" s="101" customFormat="1" ht="18.0" customHeight="1" x14ac:dyDescent="0.15">
      <c r="A854" s="108">
        <v>2130237</v>
      </c>
      <c r="B854" s="111" t="s">
        <v>692</v>
      </c>
      <c r="C854" s="110">
        <v>0</v>
      </c>
      <c r="D854" s="110"/>
    </row>
    <row r="855" spans="1:4" s="101" customFormat="1" ht="18.0" customHeight="1" x14ac:dyDescent="0.15">
      <c r="A855" s="108">
        <v>2130299</v>
      </c>
      <c r="B855" s="111" t="s">
        <v>693</v>
      </c>
      <c r="C855" s="110">
        <v>30</v>
      </c>
      <c r="D855" s="110"/>
    </row>
    <row r="856" spans="1:4" s="101" customFormat="1" ht="18.0" customHeight="1" x14ac:dyDescent="0.15">
      <c r="A856" s="108">
        <v>21303</v>
      </c>
      <c r="B856" s="109" t="s">
        <v>694</v>
      </c>
      <c r="C856" s="110">
        <f>SUM(C857:C883)</f>
        <v>8888</v>
      </c>
      <c r="D856" s="110">
        <f>SUM(D857:D883)</f>
        <v>7143</v>
      </c>
    </row>
    <row r="857" spans="1:4" s="101" customFormat="1" ht="18.0" customHeight="1" x14ac:dyDescent="0.15">
      <c r="A857" s="108">
        <v>2130301</v>
      </c>
      <c r="B857" s="111" t="s">
        <v>57</v>
      </c>
      <c r="C857" s="110">
        <v>812</v>
      </c>
      <c r="D857" s="110"/>
    </row>
    <row r="858" spans="1:4" s="101" customFormat="1" ht="18.0" customHeight="1" x14ac:dyDescent="0.15">
      <c r="A858" s="108">
        <v>2130302</v>
      </c>
      <c r="B858" s="111" t="s">
        <v>58</v>
      </c>
      <c r="C858" s="110">
        <v>0</v>
      </c>
      <c r="D858" s="110"/>
    </row>
    <row r="859" spans="1:4" s="101" customFormat="1" ht="18.0" customHeight="1" x14ac:dyDescent="0.15">
      <c r="A859" s="108">
        <v>2130303</v>
      </c>
      <c r="B859" s="111" t="s">
        <v>59</v>
      </c>
      <c r="C859" s="110">
        <v>0</v>
      </c>
      <c r="D859" s="110"/>
    </row>
    <row r="860" spans="1:4" s="101" customFormat="1" ht="18.0" customHeight="1" x14ac:dyDescent="0.15">
      <c r="A860" s="108">
        <v>2130304</v>
      </c>
      <c r="B860" s="111" t="s">
        <v>695</v>
      </c>
      <c r="C860" s="110">
        <v>0</v>
      </c>
      <c r="D860" s="110"/>
    </row>
    <row r="861" spans="1:4" s="101" customFormat="1" ht="18.0" customHeight="1" x14ac:dyDescent="0.15">
      <c r="A861" s="108">
        <v>2130305</v>
      </c>
      <c r="B861" s="111" t="s">
        <v>696</v>
      </c>
      <c r="C861" s="110">
        <v>0</v>
      </c>
      <c r="D861" s="110"/>
    </row>
    <row r="862" spans="1:4" s="101" customFormat="1" ht="18.0" customHeight="1" x14ac:dyDescent="0.15">
      <c r="A862" s="108">
        <v>2130306</v>
      </c>
      <c r="B862" s="111" t="s">
        <v>697</v>
      </c>
      <c r="C862" s="110">
        <v>341</v>
      </c>
      <c r="D862" s="110"/>
    </row>
    <row r="863" spans="1:4" s="101" customFormat="1" ht="18.0" customHeight="1" x14ac:dyDescent="0.15">
      <c r="A863" s="108">
        <v>2130307</v>
      </c>
      <c r="B863" s="111" t="s">
        <v>698</v>
      </c>
      <c r="C863" s="110">
        <v>0</v>
      </c>
      <c r="D863" s="110"/>
    </row>
    <row r="864" spans="1:4" s="101" customFormat="1" ht="18.0" customHeight="1" x14ac:dyDescent="0.15">
      <c r="A864" s="108">
        <v>2130308</v>
      </c>
      <c r="B864" s="111" t="s">
        <v>699</v>
      </c>
      <c r="C864" s="110">
        <v>0</v>
      </c>
      <c r="D864" s="110"/>
    </row>
    <row r="865" spans="1:4" s="101" customFormat="1" ht="18.0" customHeight="1" x14ac:dyDescent="0.15">
      <c r="A865" s="108">
        <v>2130309</v>
      </c>
      <c r="B865" s="111" t="s">
        <v>700</v>
      </c>
      <c r="C865" s="110">
        <v>0</v>
      </c>
      <c r="D865" s="110"/>
    </row>
    <row r="866" spans="1:4" s="101" customFormat="1" ht="18.0" customHeight="1" x14ac:dyDescent="0.15">
      <c r="A866" s="108">
        <v>2130310</v>
      </c>
      <c r="B866" s="111" t="s">
        <v>701</v>
      </c>
      <c r="C866" s="110">
        <v>145</v>
      </c>
      <c r="D866" s="110"/>
    </row>
    <row r="867" spans="1:4" s="101" customFormat="1" ht="18.0" customHeight="1" x14ac:dyDescent="0.15">
      <c r="A867" s="108">
        <v>2130311</v>
      </c>
      <c r="B867" s="111" t="s">
        <v>702</v>
      </c>
      <c r="C867" s="110">
        <v>87</v>
      </c>
      <c r="D867" s="110"/>
    </row>
    <row r="868" spans="1:4" s="101" customFormat="1" ht="18.0" customHeight="1" x14ac:dyDescent="0.15">
      <c r="A868" s="108">
        <v>2130312</v>
      </c>
      <c r="B868" s="111" t="s">
        <v>703</v>
      </c>
      <c r="C868" s="110">
        <v>0</v>
      </c>
      <c r="D868" s="110"/>
    </row>
    <row r="869" spans="1:4" s="101" customFormat="1" ht="18.0" customHeight="1" x14ac:dyDescent="0.15">
      <c r="A869" s="108">
        <v>2130313</v>
      </c>
      <c r="B869" s="111" t="s">
        <v>704</v>
      </c>
      <c r="C869" s="110">
        <v>0</v>
      </c>
      <c r="D869" s="110"/>
    </row>
    <row r="870" spans="1:4" s="101" customFormat="1" ht="18.0" customHeight="1" x14ac:dyDescent="0.15">
      <c r="A870" s="108">
        <v>2130314</v>
      </c>
      <c r="B870" s="111" t="s">
        <v>705</v>
      </c>
      <c r="C870" s="110">
        <v>0</v>
      </c>
      <c r="D870" s="110"/>
    </row>
    <row r="871" spans="1:4" s="101" customFormat="1" ht="18.0" customHeight="1" x14ac:dyDescent="0.15">
      <c r="A871" s="108">
        <v>2130315</v>
      </c>
      <c r="B871" s="111" t="s">
        <v>706</v>
      </c>
      <c r="C871" s="110">
        <v>0</v>
      </c>
      <c r="D871" s="110"/>
    </row>
    <row r="872" spans="1:4" s="101" customFormat="1" ht="18.0" customHeight="1" x14ac:dyDescent="0.15">
      <c r="A872" s="108">
        <v>2130316</v>
      </c>
      <c r="B872" s="111" t="s">
        <v>707</v>
      </c>
      <c r="C872" s="110">
        <v>0</v>
      </c>
      <c r="D872" s="110"/>
    </row>
    <row r="873" spans="1:4" s="101" customFormat="1" ht="18.0" customHeight="1" x14ac:dyDescent="0.15">
      <c r="A873" s="108">
        <v>2130317</v>
      </c>
      <c r="B873" s="111" t="s">
        <v>708</v>
      </c>
      <c r="C873" s="110">
        <v>202</v>
      </c>
      <c r="D873" s="110"/>
    </row>
    <row r="874" spans="1:4" s="101" customFormat="1" ht="18.0" customHeight="1" x14ac:dyDescent="0.15">
      <c r="A874" s="108">
        <v>2130318</v>
      </c>
      <c r="B874" s="111" t="s">
        <v>709</v>
      </c>
      <c r="C874" s="110">
        <v>0</v>
      </c>
      <c r="D874" s="110"/>
    </row>
    <row r="875" spans="1:4" s="101" customFormat="1" ht="18.0" customHeight="1" x14ac:dyDescent="0.15">
      <c r="A875" s="108">
        <v>2130319</v>
      </c>
      <c r="B875" s="111" t="s">
        <v>710</v>
      </c>
      <c r="C875" s="110">
        <v>0</v>
      </c>
      <c r="D875" s="110"/>
    </row>
    <row r="876" spans="1:4" s="102" customFormat="1" ht="18.0" customHeight="1" x14ac:dyDescent="0.15">
      <c r="A876" s="108">
        <v>2130321</v>
      </c>
      <c r="B876" s="111" t="s">
        <v>711</v>
      </c>
      <c r="C876" s="110">
        <v>150</v>
      </c>
      <c r="D876" s="110"/>
    </row>
    <row r="877" spans="1:4" s="101" customFormat="1" ht="18.0" customHeight="1" x14ac:dyDescent="0.15">
      <c r="A877" s="108">
        <v>2130322</v>
      </c>
      <c r="B877" s="111" t="s">
        <v>712</v>
      </c>
      <c r="C877" s="110">
        <v>0</v>
      </c>
      <c r="D877" s="110"/>
    </row>
    <row r="878" spans="1:4" s="101" customFormat="1" ht="18.0" customHeight="1" x14ac:dyDescent="0.15">
      <c r="A878" s="108">
        <v>2130333</v>
      </c>
      <c r="B878" s="111" t="s">
        <v>685</v>
      </c>
      <c r="C878" s="110">
        <v>0</v>
      </c>
      <c r="D878" s="110"/>
    </row>
    <row r="879" spans="1:4" s="101" customFormat="1" ht="18.0" customHeight="1" x14ac:dyDescent="0.15">
      <c r="A879" s="108">
        <v>2130334</v>
      </c>
      <c r="B879" s="111" t="s">
        <v>713</v>
      </c>
      <c r="C879" s="110">
        <v>0</v>
      </c>
      <c r="D879" s="110"/>
    </row>
    <row r="880" spans="1:4" s="101" customFormat="1" ht="18.0" customHeight="1" x14ac:dyDescent="0.15">
      <c r="A880" s="108">
        <v>2130335</v>
      </c>
      <c r="B880" s="111" t="s">
        <v>714</v>
      </c>
      <c r="C880" s="110">
        <v>0</v>
      </c>
      <c r="D880" s="110"/>
    </row>
    <row r="881" spans="1:4" s="101" customFormat="1" ht="18.0" customHeight="1" x14ac:dyDescent="0.15">
      <c r="A881" s="108"/>
      <c r="B881" s="111" t="s">
        <v>715</v>
      </c>
      <c r="C881" s="110"/>
      <c r="D881" s="110"/>
    </row>
    <row r="882" spans="1:4" s="101" customFormat="1" ht="18.0" customHeight="1" x14ac:dyDescent="0.15">
      <c r="A882" s="108"/>
      <c r="B882" s="111" t="s">
        <v>716</v>
      </c>
      <c r="C882" s="110"/>
      <c r="D882" s="110"/>
    </row>
    <row r="883" spans="1:4" s="101" customFormat="1" ht="18.0" customHeight="1" x14ac:dyDescent="0.15">
      <c r="A883" s="108">
        <v>2130399</v>
      </c>
      <c r="B883" s="111" t="s">
        <v>717</v>
      </c>
      <c r="C883" s="110">
        <v>7151</v>
      </c>
      <c r="D883" s="110">
        <v>7143</v>
      </c>
    </row>
    <row r="884" spans="1:4" s="101" customFormat="1" ht="18.0" customHeight="1" x14ac:dyDescent="0.15">
      <c r="A884" s="108">
        <v>21305</v>
      </c>
      <c r="B884" s="109" t="s">
        <v>718</v>
      </c>
      <c r="C884" s="110">
        <f>SUM(C885:C894)</f>
        <v>4037</v>
      </c>
      <c r="D884" s="110">
        <f>SUM(D885:D894)</f>
        <v>1102</v>
      </c>
    </row>
    <row r="885" spans="1:4" s="101" customFormat="1" ht="18.0" customHeight="1" x14ac:dyDescent="0.15">
      <c r="A885" s="108">
        <v>2130501</v>
      </c>
      <c r="B885" s="111" t="s">
        <v>57</v>
      </c>
      <c r="C885" s="110">
        <v>519</v>
      </c>
      <c r="D885" s="110"/>
    </row>
    <row r="886" spans="1:4" s="101" customFormat="1" ht="18.0" customHeight="1" x14ac:dyDescent="0.15">
      <c r="A886" s="108">
        <v>2130502</v>
      </c>
      <c r="B886" s="111" t="s">
        <v>58</v>
      </c>
      <c r="C886" s="110">
        <v>35</v>
      </c>
      <c r="D886" s="110"/>
    </row>
    <row r="887" spans="1:4" s="101" customFormat="1" ht="18.0" customHeight="1" x14ac:dyDescent="0.15">
      <c r="A887" s="108">
        <v>2130503</v>
      </c>
      <c r="B887" s="111" t="s">
        <v>59</v>
      </c>
      <c r="C887" s="110">
        <v>0</v>
      </c>
      <c r="D887" s="110"/>
    </row>
    <row r="888" spans="1:4" s="101" customFormat="1" ht="18.0" customHeight="1" x14ac:dyDescent="0.15">
      <c r="A888" s="108">
        <v>2130504</v>
      </c>
      <c r="B888" s="111" t="s">
        <v>719</v>
      </c>
      <c r="C888" s="110">
        <v>0</v>
      </c>
      <c r="D888" s="110"/>
    </row>
    <row r="889" spans="1:4" s="101" customFormat="1" ht="18.0" customHeight="1" x14ac:dyDescent="0.15">
      <c r="A889" s="108">
        <v>2130505</v>
      </c>
      <c r="B889" s="111" t="s">
        <v>720</v>
      </c>
      <c r="C889" s="110">
        <v>0</v>
      </c>
      <c r="D889" s="110"/>
    </row>
    <row r="890" spans="1:4" s="101" customFormat="1" ht="18.0" customHeight="1" x14ac:dyDescent="0.15">
      <c r="A890" s="108">
        <v>2130506</v>
      </c>
      <c r="B890" s="111" t="s">
        <v>721</v>
      </c>
      <c r="C890" s="110">
        <v>0</v>
      </c>
      <c r="D890" s="110"/>
    </row>
    <row r="891" spans="1:4" s="101" customFormat="1" ht="18.0" customHeight="1" x14ac:dyDescent="0.15">
      <c r="A891" s="108">
        <v>2130507</v>
      </c>
      <c r="B891" s="111" t="s">
        <v>722</v>
      </c>
      <c r="C891" s="110">
        <v>0</v>
      </c>
      <c r="D891" s="110"/>
    </row>
    <row r="892" spans="1:4" s="101" customFormat="1" ht="18.0" customHeight="1" x14ac:dyDescent="0.15">
      <c r="A892" s="108">
        <v>2130508</v>
      </c>
      <c r="B892" s="111" t="s">
        <v>723</v>
      </c>
      <c r="C892" s="110">
        <v>0</v>
      </c>
      <c r="D892" s="110"/>
    </row>
    <row r="893" spans="1:4" s="101" customFormat="1" ht="18.0" customHeight="1" x14ac:dyDescent="0.15">
      <c r="A893" s="108">
        <v>2130550</v>
      </c>
      <c r="B893" s="111" t="s">
        <v>724</v>
      </c>
      <c r="C893" s="110">
        <v>39</v>
      </c>
      <c r="D893" s="110"/>
    </row>
    <row r="894" spans="1:4" s="101" customFormat="1" ht="18.0" customHeight="1" x14ac:dyDescent="0.15">
      <c r="A894" s="108">
        <v>2130599</v>
      </c>
      <c r="B894" s="111" t="s">
        <v>725</v>
      </c>
      <c r="C894" s="110">
        <v>3444</v>
      </c>
      <c r="D894" s="110">
        <v>1102</v>
      </c>
    </row>
    <row r="895" spans="1:4" s="101" customFormat="1" ht="18.0" customHeight="1" x14ac:dyDescent="0.15">
      <c r="A895" s="108">
        <v>21307</v>
      </c>
      <c r="B895" s="109" t="s">
        <v>726</v>
      </c>
      <c r="C895" s="110">
        <f>SUM(C896:C901)</f>
        <v>785</v>
      </c>
      <c r="D895" s="110">
        <f>SUM(D896:D901)</f>
        <v>512</v>
      </c>
    </row>
    <row r="896" spans="1:4" s="101" customFormat="1" ht="18.0" customHeight="1" x14ac:dyDescent="0.15">
      <c r="A896" s="108">
        <v>2130701</v>
      </c>
      <c r="B896" s="111" t="s">
        <v>727</v>
      </c>
      <c r="C896" s="110">
        <v>522</v>
      </c>
      <c r="D896" s="110">
        <v>512</v>
      </c>
    </row>
    <row r="897" spans="1:4" s="101" customFormat="1" ht="18.0" customHeight="1" x14ac:dyDescent="0.15">
      <c r="A897" s="108">
        <v>2130704</v>
      </c>
      <c r="B897" s="111" t="s">
        <v>728</v>
      </c>
      <c r="C897" s="110">
        <v>0</v>
      </c>
      <c r="D897" s="110"/>
    </row>
    <row r="898" spans="1:4" s="101" customFormat="1" ht="18.0" customHeight="1" x14ac:dyDescent="0.15">
      <c r="A898" s="108">
        <v>2130705</v>
      </c>
      <c r="B898" s="111" t="s">
        <v>729</v>
      </c>
      <c r="C898" s="110">
        <v>263</v>
      </c>
      <c r="D898" s="110"/>
    </row>
    <row r="899" spans="1:4" s="101" customFormat="1" ht="18.0" customHeight="1" x14ac:dyDescent="0.15">
      <c r="A899" s="108">
        <v>2130706</v>
      </c>
      <c r="B899" s="111" t="s">
        <v>730</v>
      </c>
      <c r="C899" s="110">
        <v>0</v>
      </c>
      <c r="D899" s="110"/>
    </row>
    <row r="900" spans="1:4" s="101" customFormat="1" ht="18.0" customHeight="1" x14ac:dyDescent="0.15">
      <c r="A900" s="108">
        <v>2130707</v>
      </c>
      <c r="B900" s="111" t="s">
        <v>731</v>
      </c>
      <c r="C900" s="110">
        <v>0</v>
      </c>
      <c r="D900" s="110"/>
    </row>
    <row r="901" spans="1:4" s="101" customFormat="1" ht="18.0" customHeight="1" x14ac:dyDescent="0.15">
      <c r="A901" s="108">
        <v>2130799</v>
      </c>
      <c r="B901" s="111" t="s">
        <v>732</v>
      </c>
      <c r="C901" s="110">
        <v>0</v>
      </c>
      <c r="D901" s="110"/>
    </row>
    <row r="902" spans="1:4" s="101" customFormat="1" ht="18.0" customHeight="1" x14ac:dyDescent="0.15">
      <c r="A902" s="108">
        <v>21308</v>
      </c>
      <c r="B902" s="109" t="s">
        <v>733</v>
      </c>
      <c r="C902" s="110">
        <f>SUM(C903:C908)</f>
        <v>559</v>
      </c>
      <c r="D902" s="110">
        <f>SUM(D903:D908)</f>
        <v>559</v>
      </c>
    </row>
    <row r="903" spans="1:4" s="101" customFormat="1" ht="18.0" customHeight="1" x14ac:dyDescent="0.15">
      <c r="A903" s="108">
        <v>2130801</v>
      </c>
      <c r="B903" s="111" t="s">
        <v>734</v>
      </c>
      <c r="C903" s="110">
        <v>0</v>
      </c>
      <c r="D903" s="110"/>
    </row>
    <row r="904" spans="1:4" s="101" customFormat="1" ht="18.0" customHeight="1" x14ac:dyDescent="0.15">
      <c r="A904" s="108">
        <v>2130802</v>
      </c>
      <c r="B904" s="111" t="s">
        <v>735</v>
      </c>
      <c r="C904" s="110">
        <v>0</v>
      </c>
      <c r="D904" s="110"/>
    </row>
    <row r="905" spans="1:4" s="101" customFormat="1" ht="18.0" customHeight="1" x14ac:dyDescent="0.15">
      <c r="A905" s="108">
        <v>2130803</v>
      </c>
      <c r="B905" s="111" t="s">
        <v>736</v>
      </c>
      <c r="C905" s="110">
        <v>373</v>
      </c>
      <c r="D905" s="110">
        <v>373</v>
      </c>
    </row>
    <row r="906" spans="1:4" s="101" customFormat="1" ht="18.0" customHeight="1" x14ac:dyDescent="0.15">
      <c r="A906" s="108">
        <v>2130804</v>
      </c>
      <c r="B906" s="111" t="s">
        <v>737</v>
      </c>
      <c r="C906" s="110">
        <v>186</v>
      </c>
      <c r="D906" s="110">
        <v>186</v>
      </c>
    </row>
    <row r="907" spans="1:4" s="101" customFormat="1" ht="18.0" customHeight="1" x14ac:dyDescent="0.15">
      <c r="A907" s="108">
        <v>2130805</v>
      </c>
      <c r="B907" s="111" t="s">
        <v>738</v>
      </c>
      <c r="C907" s="110">
        <v>0</v>
      </c>
      <c r="D907" s="110"/>
    </row>
    <row r="908" spans="1:4" s="101" customFormat="1" ht="18.0" customHeight="1" x14ac:dyDescent="0.15">
      <c r="A908" s="108">
        <v>2130899</v>
      </c>
      <c r="B908" s="111" t="s">
        <v>739</v>
      </c>
      <c r="C908" s="110">
        <v>0</v>
      </c>
      <c r="D908" s="110"/>
    </row>
    <row r="909" spans="1:4" s="101" customFormat="1" ht="18.0" customHeight="1" x14ac:dyDescent="0.15">
      <c r="A909" s="108">
        <v>21309</v>
      </c>
      <c r="B909" s="109" t="s">
        <v>740</v>
      </c>
      <c r="C909" s="110">
        <f>SUM(C910:C911)</f>
        <v>0</v>
      </c>
      <c r="D909" s="110">
        <f>SUM(D910:D911)</f>
        <v>0</v>
      </c>
    </row>
    <row r="910" spans="1:4" s="101" customFormat="1" ht="18.0" customHeight="1" x14ac:dyDescent="0.15">
      <c r="A910" s="108">
        <v>2130901</v>
      </c>
      <c r="B910" s="111" t="s">
        <v>741</v>
      </c>
      <c r="C910" s="110">
        <v>0</v>
      </c>
      <c r="D910" s="110"/>
    </row>
    <row r="911" spans="1:4" s="101" customFormat="1" ht="18.0" customHeight="1" x14ac:dyDescent="0.15">
      <c r="A911" s="108">
        <v>2130999</v>
      </c>
      <c r="B911" s="111" t="s">
        <v>742</v>
      </c>
      <c r="C911" s="110">
        <v>0</v>
      </c>
      <c r="D911" s="110"/>
    </row>
    <row r="912" spans="1:4" s="101" customFormat="1" ht="18.0" customHeight="1" x14ac:dyDescent="0.15">
      <c r="A912" s="108">
        <v>21399</v>
      </c>
      <c r="B912" s="109" t="s">
        <v>743</v>
      </c>
      <c r="C912" s="110">
        <f>SUM(C913:C914)</f>
        <v>25</v>
      </c>
      <c r="D912" s="110">
        <f>SUM(D913:D914)</f>
        <v>0</v>
      </c>
    </row>
    <row r="913" spans="1:4" s="101" customFormat="1" ht="18.0" customHeight="1" x14ac:dyDescent="0.15">
      <c r="A913" s="108">
        <v>2139901</v>
      </c>
      <c r="B913" s="111" t="s">
        <v>744</v>
      </c>
      <c r="C913" s="110">
        <v>0</v>
      </c>
      <c r="D913" s="110"/>
    </row>
    <row r="914" spans="1:4" s="101" customFormat="1" ht="18.0" customHeight="1" x14ac:dyDescent="0.15">
      <c r="A914" s="108">
        <v>2139999</v>
      </c>
      <c r="B914" s="111" t="s">
        <v>745</v>
      </c>
      <c r="C914" s="110">
        <v>25</v>
      </c>
      <c r="D914" s="110"/>
    </row>
    <row r="915" spans="1:4" s="101" customFormat="1" ht="18.0" customHeight="1" x14ac:dyDescent="0.15">
      <c r="A915" s="108">
        <v>214</v>
      </c>
      <c r="B915" s="109" t="s">
        <v>746</v>
      </c>
      <c r="C915" s="110">
        <f>C916+C939+C949+C959+C964+C971+C976</f>
        <v>18130</v>
      </c>
      <c r="D915" s="110">
        <f>D916+D939+D949+D959+D964+D971+D976</f>
        <v>0</v>
      </c>
    </row>
    <row r="916" spans="1:4" s="101" customFormat="1" ht="18.0" customHeight="1" x14ac:dyDescent="0.15">
      <c r="A916" s="108">
        <v>21401</v>
      </c>
      <c r="B916" s="109" t="s">
        <v>747</v>
      </c>
      <c r="C916" s="110">
        <f>SUM(C917:C938)</f>
        <v>18056</v>
      </c>
      <c r="D916" s="110">
        <f>SUM(D917:D938)</f>
        <v>0</v>
      </c>
    </row>
    <row r="917" spans="1:4" s="101" customFormat="1" ht="18.0" customHeight="1" x14ac:dyDescent="0.15">
      <c r="A917" s="108">
        <v>2140101</v>
      </c>
      <c r="B917" s="111" t="s">
        <v>57</v>
      </c>
      <c r="C917" s="110">
        <v>3843</v>
      </c>
      <c r="D917" s="110"/>
    </row>
    <row r="918" spans="1:4" s="101" customFormat="1" ht="18.0" customHeight="1" x14ac:dyDescent="0.15">
      <c r="A918" s="108">
        <v>2140102</v>
      </c>
      <c r="B918" s="111" t="s">
        <v>58</v>
      </c>
      <c r="C918" s="110">
        <v>57</v>
      </c>
      <c r="D918" s="110"/>
    </row>
    <row r="919" spans="1:4" s="101" customFormat="1" ht="18.0" customHeight="1" x14ac:dyDescent="0.15">
      <c r="A919" s="108">
        <v>2140103</v>
      </c>
      <c r="B919" s="111" t="s">
        <v>59</v>
      </c>
      <c r="C919" s="110">
        <v>0</v>
      </c>
      <c r="D919" s="110"/>
    </row>
    <row r="920" spans="1:4" s="101" customFormat="1" ht="18.0" customHeight="1" x14ac:dyDescent="0.15">
      <c r="A920" s="108">
        <v>2140104</v>
      </c>
      <c r="B920" s="111" t="s">
        <v>748</v>
      </c>
      <c r="C920" s="110">
        <v>354</v>
      </c>
      <c r="D920" s="110"/>
    </row>
    <row r="921" spans="1:4" s="101" customFormat="1" ht="18.0" customHeight="1" x14ac:dyDescent="0.15">
      <c r="A921" s="108">
        <v>2140106</v>
      </c>
      <c r="B921" s="111" t="s">
        <v>749</v>
      </c>
      <c r="C921" s="110">
        <v>12606</v>
      </c>
      <c r="D921" s="110"/>
    </row>
    <row r="922" spans="1:4" s="101" customFormat="1" ht="18.0" customHeight="1" x14ac:dyDescent="0.15">
      <c r="A922" s="108">
        <v>2140109</v>
      </c>
      <c r="B922" s="111" t="s">
        <v>750</v>
      </c>
      <c r="C922" s="110">
        <v>0</v>
      </c>
      <c r="D922" s="110"/>
    </row>
    <row r="923" spans="1:4" s="101" customFormat="1" ht="18.0" customHeight="1" x14ac:dyDescent="0.15">
      <c r="A923" s="108">
        <v>2140110</v>
      </c>
      <c r="B923" s="111" t="s">
        <v>751</v>
      </c>
      <c r="C923" s="110">
        <v>75</v>
      </c>
      <c r="D923" s="110"/>
    </row>
    <row r="924" spans="1:4" s="101" customFormat="1" ht="18.0" customHeight="1" x14ac:dyDescent="0.15">
      <c r="A924" s="108">
        <v>2140111</v>
      </c>
      <c r="B924" s="111" t="s">
        <v>752</v>
      </c>
      <c r="C924" s="110">
        <v>0</v>
      </c>
      <c r="D924" s="110"/>
    </row>
    <row r="925" spans="1:4" s="101" customFormat="1" ht="18.0" customHeight="1" x14ac:dyDescent="0.15">
      <c r="A925" s="108">
        <v>2140112</v>
      </c>
      <c r="B925" s="111" t="s">
        <v>753</v>
      </c>
      <c r="C925" s="110">
        <v>860</v>
      </c>
      <c r="D925" s="110"/>
    </row>
    <row r="926" spans="1:4" s="101" customFormat="1" ht="18.0" customHeight="1" x14ac:dyDescent="0.15">
      <c r="A926" s="108">
        <v>2140114</v>
      </c>
      <c r="B926" s="111" t="s">
        <v>754</v>
      </c>
      <c r="C926" s="110">
        <v>0</v>
      </c>
      <c r="D926" s="110"/>
    </row>
    <row r="927" spans="1:4" s="101" customFormat="1" ht="18.0" customHeight="1" x14ac:dyDescent="0.15">
      <c r="A927" s="108">
        <v>2140122</v>
      </c>
      <c r="B927" s="111" t="s">
        <v>755</v>
      </c>
      <c r="C927" s="110">
        <v>0</v>
      </c>
      <c r="D927" s="110"/>
    </row>
    <row r="928" spans="1:4" s="101" customFormat="1" ht="18.0" customHeight="1" x14ac:dyDescent="0.15">
      <c r="A928" s="108">
        <v>2140123</v>
      </c>
      <c r="B928" s="111" t="s">
        <v>756</v>
      </c>
      <c r="C928" s="110">
        <v>9</v>
      </c>
      <c r="D928" s="110"/>
    </row>
    <row r="929" spans="1:4" s="101" customFormat="1" ht="18.0" customHeight="1" x14ac:dyDescent="0.15">
      <c r="A929" s="108">
        <v>2140127</v>
      </c>
      <c r="B929" s="111" t="s">
        <v>757</v>
      </c>
      <c r="C929" s="110">
        <v>0</v>
      </c>
      <c r="D929" s="110"/>
    </row>
    <row r="930" spans="1:4" s="101" customFormat="1" ht="18.0" customHeight="1" x14ac:dyDescent="0.15">
      <c r="A930" s="108">
        <v>2140128</v>
      </c>
      <c r="B930" s="111" t="s">
        <v>758</v>
      </c>
      <c r="C930" s="110">
        <v>0</v>
      </c>
      <c r="D930" s="110"/>
    </row>
    <row r="931" spans="1:4" s="101" customFormat="1" ht="18.0" customHeight="1" x14ac:dyDescent="0.15">
      <c r="A931" s="108">
        <v>2140129</v>
      </c>
      <c r="B931" s="111" t="s">
        <v>759</v>
      </c>
      <c r="C931" s="110">
        <v>0</v>
      </c>
      <c r="D931" s="110"/>
    </row>
    <row r="932" spans="1:4" s="101" customFormat="1" ht="18.0" customHeight="1" x14ac:dyDescent="0.15">
      <c r="A932" s="108">
        <v>2140130</v>
      </c>
      <c r="B932" s="111" t="s">
        <v>760</v>
      </c>
      <c r="C932" s="110">
        <v>0</v>
      </c>
      <c r="D932" s="110"/>
    </row>
    <row r="933" spans="1:4" s="101" customFormat="1" ht="18.0" customHeight="1" x14ac:dyDescent="0.15">
      <c r="A933" s="108">
        <v>2140131</v>
      </c>
      <c r="B933" s="111" t="s">
        <v>761</v>
      </c>
      <c r="C933" s="110">
        <v>10</v>
      </c>
      <c r="D933" s="110"/>
    </row>
    <row r="934" spans="1:4" s="101" customFormat="1" ht="18.0" customHeight="1" x14ac:dyDescent="0.15">
      <c r="A934" s="108">
        <v>2140133</v>
      </c>
      <c r="B934" s="111" t="s">
        <v>762</v>
      </c>
      <c r="C934" s="110">
        <v>0</v>
      </c>
      <c r="D934" s="110"/>
    </row>
    <row r="935" spans="1:4" s="101" customFormat="1" ht="18.0" customHeight="1" x14ac:dyDescent="0.15">
      <c r="A935" s="108">
        <v>2140136</v>
      </c>
      <c r="B935" s="111" t="s">
        <v>763</v>
      </c>
      <c r="C935" s="110">
        <v>21</v>
      </c>
      <c r="D935" s="110"/>
    </row>
    <row r="936" spans="1:4" s="101" customFormat="1" ht="18.0" customHeight="1" x14ac:dyDescent="0.15">
      <c r="A936" s="108">
        <v>2140138</v>
      </c>
      <c r="B936" s="111" t="s">
        <v>764</v>
      </c>
      <c r="C936" s="110">
        <v>0</v>
      </c>
      <c r="D936" s="110"/>
    </row>
    <row r="937" spans="1:4" s="101" customFormat="1" ht="18.0" customHeight="1" x14ac:dyDescent="0.15">
      <c r="A937" s="108">
        <v>2140139</v>
      </c>
      <c r="B937" s="111" t="s">
        <v>765</v>
      </c>
      <c r="C937" s="110">
        <v>0</v>
      </c>
      <c r="D937" s="110"/>
    </row>
    <row r="938" spans="1:4" s="101" customFormat="1" ht="18.0" customHeight="1" x14ac:dyDescent="0.15">
      <c r="A938" s="108">
        <v>2140199</v>
      </c>
      <c r="B938" s="111" t="s">
        <v>766</v>
      </c>
      <c r="C938" s="110">
        <v>221</v>
      </c>
      <c r="D938" s="110"/>
    </row>
    <row r="939" spans="1:4" s="101" customFormat="1" ht="18.0" customHeight="1" x14ac:dyDescent="0.15">
      <c r="A939" s="108">
        <v>21402</v>
      </c>
      <c r="B939" s="109" t="s">
        <v>767</v>
      </c>
      <c r="C939" s="110">
        <f>SUM(C940:C948)</f>
        <v>0</v>
      </c>
      <c r="D939" s="110">
        <f>SUM(D940:D948)</f>
        <v>0</v>
      </c>
    </row>
    <row r="940" spans="1:4" s="101" customFormat="1" ht="18.0" customHeight="1" x14ac:dyDescent="0.15">
      <c r="A940" s="108">
        <v>2140201</v>
      </c>
      <c r="B940" s="111" t="s">
        <v>57</v>
      </c>
      <c r="C940" s="110">
        <v>0</v>
      </c>
      <c r="D940" s="110"/>
    </row>
    <row r="941" spans="1:4" s="101" customFormat="1" ht="18.0" customHeight="1" x14ac:dyDescent="0.15">
      <c r="A941" s="108">
        <v>2140202</v>
      </c>
      <c r="B941" s="111" t="s">
        <v>58</v>
      </c>
      <c r="C941" s="110">
        <v>0</v>
      </c>
      <c r="D941" s="110"/>
    </row>
    <row r="942" spans="1:4" s="101" customFormat="1" ht="18.0" customHeight="1" x14ac:dyDescent="0.15">
      <c r="A942" s="108">
        <v>2140203</v>
      </c>
      <c r="B942" s="111" t="s">
        <v>59</v>
      </c>
      <c r="C942" s="110">
        <v>0</v>
      </c>
      <c r="D942" s="110"/>
    </row>
    <row r="943" spans="1:4" s="101" customFormat="1" ht="18.0" customHeight="1" x14ac:dyDescent="0.15">
      <c r="A943" s="108">
        <v>2140204</v>
      </c>
      <c r="B943" s="111" t="s">
        <v>768</v>
      </c>
      <c r="C943" s="110">
        <v>0</v>
      </c>
      <c r="D943" s="110"/>
    </row>
    <row r="944" spans="1:4" s="101" customFormat="1" ht="18.0" customHeight="1" x14ac:dyDescent="0.15">
      <c r="A944" s="108">
        <v>2140205</v>
      </c>
      <c r="B944" s="111" t="s">
        <v>769</v>
      </c>
      <c r="C944" s="110">
        <v>0</v>
      </c>
      <c r="D944" s="110"/>
    </row>
    <row r="945" spans="1:4" s="101" customFormat="1" ht="18.0" customHeight="1" x14ac:dyDescent="0.15">
      <c r="A945" s="108">
        <v>2140206</v>
      </c>
      <c r="B945" s="111" t="s">
        <v>770</v>
      </c>
      <c r="C945" s="110">
        <v>0</v>
      </c>
      <c r="D945" s="110"/>
    </row>
    <row r="946" spans="1:4" s="101" customFormat="1" ht="18.0" customHeight="1" x14ac:dyDescent="0.15">
      <c r="A946" s="108">
        <v>2140207</v>
      </c>
      <c r="B946" s="111" t="s">
        <v>771</v>
      </c>
      <c r="C946" s="110">
        <v>0</v>
      </c>
      <c r="D946" s="110"/>
    </row>
    <row r="947" spans="1:4" s="101" customFormat="1" ht="18.0" customHeight="1" x14ac:dyDescent="0.15">
      <c r="A947" s="108">
        <v>2140208</v>
      </c>
      <c r="B947" s="111" t="s">
        <v>772</v>
      </c>
      <c r="C947" s="110">
        <v>0</v>
      </c>
      <c r="D947" s="110"/>
    </row>
    <row r="948" spans="1:4" s="101" customFormat="1" ht="18.0" customHeight="1" x14ac:dyDescent="0.15">
      <c r="A948" s="108">
        <v>2140299</v>
      </c>
      <c r="B948" s="111" t="s">
        <v>773</v>
      </c>
      <c r="C948" s="110">
        <v>0</v>
      </c>
      <c r="D948" s="110"/>
    </row>
    <row r="949" spans="1:4" s="101" customFormat="1" ht="18.0" customHeight="1" x14ac:dyDescent="0.15">
      <c r="A949" s="108">
        <v>21403</v>
      </c>
      <c r="B949" s="109" t="s">
        <v>774</v>
      </c>
      <c r="C949" s="110">
        <f>SUM(C950:C958)</f>
        <v>0</v>
      </c>
      <c r="D949" s="110">
        <f>SUM(D950:D958)</f>
        <v>0</v>
      </c>
    </row>
    <row r="950" spans="1:4" s="101" customFormat="1" ht="18.0" customHeight="1" x14ac:dyDescent="0.15">
      <c r="A950" s="108">
        <v>2140301</v>
      </c>
      <c r="B950" s="111" t="s">
        <v>57</v>
      </c>
      <c r="C950" s="110">
        <v>0</v>
      </c>
      <c r="D950" s="110"/>
    </row>
    <row r="951" spans="1:4" s="101" customFormat="1" ht="18.0" customHeight="1" x14ac:dyDescent="0.15">
      <c r="A951" s="108">
        <v>2140302</v>
      </c>
      <c r="B951" s="111" t="s">
        <v>58</v>
      </c>
      <c r="C951" s="110">
        <v>0</v>
      </c>
      <c r="D951" s="110"/>
    </row>
    <row r="952" spans="1:4" s="101" customFormat="1" ht="18.0" customHeight="1" x14ac:dyDescent="0.15">
      <c r="A952" s="108">
        <v>2140303</v>
      </c>
      <c r="B952" s="111" t="s">
        <v>59</v>
      </c>
      <c r="C952" s="110">
        <v>0</v>
      </c>
      <c r="D952" s="110"/>
    </row>
    <row r="953" spans="1:4" s="101" customFormat="1" ht="18.0" customHeight="1" x14ac:dyDescent="0.15">
      <c r="A953" s="108">
        <v>2140304</v>
      </c>
      <c r="B953" s="111" t="s">
        <v>775</v>
      </c>
      <c r="C953" s="110">
        <v>0</v>
      </c>
      <c r="D953" s="110"/>
    </row>
    <row r="954" spans="1:4" s="101" customFormat="1" ht="18.0" customHeight="1" x14ac:dyDescent="0.15">
      <c r="A954" s="108">
        <v>2140305</v>
      </c>
      <c r="B954" s="111" t="s">
        <v>776</v>
      </c>
      <c r="C954" s="110">
        <v>0</v>
      </c>
      <c r="D954" s="110"/>
    </row>
    <row r="955" spans="1:4" s="101" customFormat="1" ht="18.0" customHeight="1" x14ac:dyDescent="0.15">
      <c r="A955" s="108">
        <v>2140306</v>
      </c>
      <c r="B955" s="111" t="s">
        <v>777</v>
      </c>
      <c r="C955" s="110">
        <v>0</v>
      </c>
      <c r="D955" s="110"/>
    </row>
    <row r="956" spans="1:4" s="101" customFormat="1" ht="18.0" customHeight="1" x14ac:dyDescent="0.15">
      <c r="A956" s="108">
        <v>2140307</v>
      </c>
      <c r="B956" s="111" t="s">
        <v>778</v>
      </c>
      <c r="C956" s="110">
        <v>0</v>
      </c>
      <c r="D956" s="110"/>
    </row>
    <row r="957" spans="1:4" s="101" customFormat="1" ht="18.0" customHeight="1" x14ac:dyDescent="0.15">
      <c r="A957" s="108">
        <v>2140308</v>
      </c>
      <c r="B957" s="111" t="s">
        <v>779</v>
      </c>
      <c r="C957" s="110">
        <v>0</v>
      </c>
      <c r="D957" s="110"/>
    </row>
    <row r="958" spans="1:4" s="101" customFormat="1" ht="18.0" customHeight="1" x14ac:dyDescent="0.15">
      <c r="A958" s="108">
        <v>2140399</v>
      </c>
      <c r="B958" s="111" t="s">
        <v>780</v>
      </c>
      <c r="C958" s="110">
        <v>0</v>
      </c>
      <c r="D958" s="110"/>
    </row>
    <row r="959" spans="1:4" s="101" customFormat="1" ht="18.0" customHeight="1" x14ac:dyDescent="0.15">
      <c r="A959" s="108">
        <v>21404</v>
      </c>
      <c r="B959" s="109" t="s">
        <v>781</v>
      </c>
      <c r="C959" s="110">
        <f>SUM(C960:C963)</f>
        <v>61</v>
      </c>
      <c r="D959" s="110">
        <f>SUM(D960:D963)</f>
        <v>0</v>
      </c>
    </row>
    <row r="960" spans="1:4" s="101" customFormat="1" ht="18.0" customHeight="1" x14ac:dyDescent="0.15">
      <c r="A960" s="108">
        <v>2140401</v>
      </c>
      <c r="B960" s="111" t="s">
        <v>782</v>
      </c>
      <c r="C960" s="110">
        <v>0</v>
      </c>
      <c r="D960" s="110"/>
    </row>
    <row r="961" spans="1:4" s="101" customFormat="1" ht="18.0" customHeight="1" x14ac:dyDescent="0.15">
      <c r="A961" s="108">
        <v>2140402</v>
      </c>
      <c r="B961" s="111" t="s">
        <v>783</v>
      </c>
      <c r="C961" s="110">
        <v>0</v>
      </c>
      <c r="D961" s="110"/>
    </row>
    <row r="962" spans="1:4" s="101" customFormat="1" ht="18.0" customHeight="1" x14ac:dyDescent="0.15">
      <c r="A962" s="108">
        <v>2140403</v>
      </c>
      <c r="B962" s="111" t="s">
        <v>784</v>
      </c>
      <c r="C962" s="110">
        <v>0</v>
      </c>
      <c r="D962" s="110"/>
    </row>
    <row r="963" spans="1:4" s="101" customFormat="1" ht="18.0" customHeight="1" x14ac:dyDescent="0.15">
      <c r="A963" s="108">
        <v>2140499</v>
      </c>
      <c r="B963" s="111" t="s">
        <v>785</v>
      </c>
      <c r="C963" s="110">
        <v>61</v>
      </c>
      <c r="D963" s="110"/>
    </row>
    <row r="964" spans="1:4" s="101" customFormat="1" ht="18.0" customHeight="1" x14ac:dyDescent="0.15">
      <c r="A964" s="108">
        <v>21405</v>
      </c>
      <c r="B964" s="109" t="s">
        <v>786</v>
      </c>
      <c r="C964" s="110">
        <f>SUM(C965:C970)</f>
        <v>13</v>
      </c>
      <c r="D964" s="110">
        <f>SUM(D965:D970)</f>
        <v>0</v>
      </c>
    </row>
    <row r="965" spans="1:4" s="101" customFormat="1" ht="18.0" customHeight="1" x14ac:dyDescent="0.15">
      <c r="A965" s="108">
        <v>2140501</v>
      </c>
      <c r="B965" s="111" t="s">
        <v>57</v>
      </c>
      <c r="C965" s="110">
        <v>0</v>
      </c>
      <c r="D965" s="110"/>
    </row>
    <row r="966" spans="1:4" s="101" customFormat="1" ht="18.0" customHeight="1" x14ac:dyDescent="0.15">
      <c r="A966" s="108">
        <v>2140502</v>
      </c>
      <c r="B966" s="111" t="s">
        <v>58</v>
      </c>
      <c r="C966" s="110">
        <v>13</v>
      </c>
      <c r="D966" s="110"/>
    </row>
    <row r="967" spans="1:4" s="101" customFormat="1" ht="18.0" customHeight="1" x14ac:dyDescent="0.15">
      <c r="A967" s="108">
        <v>2140503</v>
      </c>
      <c r="B967" s="111" t="s">
        <v>59</v>
      </c>
      <c r="C967" s="110">
        <v>0</v>
      </c>
      <c r="D967" s="110"/>
    </row>
    <row r="968" spans="1:4" s="101" customFormat="1" ht="18.0" customHeight="1" x14ac:dyDescent="0.15">
      <c r="A968" s="108">
        <v>2140504</v>
      </c>
      <c r="B968" s="111" t="s">
        <v>772</v>
      </c>
      <c r="C968" s="110">
        <v>0</v>
      </c>
      <c r="D968" s="110"/>
    </row>
    <row r="969" spans="1:4" s="101" customFormat="1" ht="18.0" customHeight="1" x14ac:dyDescent="0.15">
      <c r="A969" s="108">
        <v>2140505</v>
      </c>
      <c r="B969" s="111" t="s">
        <v>787</v>
      </c>
      <c r="C969" s="110">
        <v>0</v>
      </c>
      <c r="D969" s="110"/>
    </row>
    <row r="970" spans="1:4" s="101" customFormat="1" ht="18.0" customHeight="1" x14ac:dyDescent="0.15">
      <c r="A970" s="108">
        <v>2140599</v>
      </c>
      <c r="B970" s="111" t="s">
        <v>788</v>
      </c>
      <c r="C970" s="110">
        <v>0</v>
      </c>
      <c r="D970" s="110"/>
    </row>
    <row r="971" spans="1:4" s="101" customFormat="1" ht="18.0" customHeight="1" x14ac:dyDescent="0.15">
      <c r="A971" s="108">
        <v>21406</v>
      </c>
      <c r="B971" s="109" t="s">
        <v>789</v>
      </c>
      <c r="C971" s="110">
        <f>SUM(C972:C975)</f>
        <v>0</v>
      </c>
      <c r="D971" s="110">
        <f>SUM(D972:D975)</f>
        <v>0</v>
      </c>
    </row>
    <row r="972" spans="1:4" s="101" customFormat="1" ht="18.0" customHeight="1" x14ac:dyDescent="0.15">
      <c r="A972" s="108">
        <v>2140601</v>
      </c>
      <c r="B972" s="111" t="s">
        <v>790</v>
      </c>
      <c r="C972" s="110">
        <v>0</v>
      </c>
      <c r="D972" s="110"/>
    </row>
    <row r="973" spans="1:4" s="101" customFormat="1" ht="18.0" customHeight="1" x14ac:dyDescent="0.15">
      <c r="A973" s="108">
        <v>2140602</v>
      </c>
      <c r="B973" s="111" t="s">
        <v>791</v>
      </c>
      <c r="C973" s="110">
        <v>0</v>
      </c>
      <c r="D973" s="110"/>
    </row>
    <row r="974" spans="1:4" s="101" customFormat="1" ht="18.0" customHeight="1" x14ac:dyDescent="0.15">
      <c r="A974" s="108">
        <v>2140603</v>
      </c>
      <c r="B974" s="111" t="s">
        <v>792</v>
      </c>
      <c r="C974" s="110">
        <v>0</v>
      </c>
      <c r="D974" s="110"/>
    </row>
    <row r="975" spans="1:4" s="101" customFormat="1" ht="18.0" customHeight="1" x14ac:dyDescent="0.15">
      <c r="A975" s="108">
        <v>2140699</v>
      </c>
      <c r="B975" s="111" t="s">
        <v>793</v>
      </c>
      <c r="C975" s="110">
        <v>0</v>
      </c>
      <c r="D975" s="110"/>
    </row>
    <row r="976" spans="1:4" s="101" customFormat="1" ht="18.0" customHeight="1" x14ac:dyDescent="0.15">
      <c r="A976" s="108">
        <v>21499</v>
      </c>
      <c r="B976" s="109" t="s">
        <v>794</v>
      </c>
      <c r="C976" s="110">
        <f>SUM(C977:C978)</f>
        <v>0</v>
      </c>
      <c r="D976" s="110">
        <f>SUM(D977:D978)</f>
        <v>0</v>
      </c>
    </row>
    <row r="977" spans="1:4" s="101" customFormat="1" ht="18.0" customHeight="1" x14ac:dyDescent="0.15">
      <c r="A977" s="108">
        <v>2149901</v>
      </c>
      <c r="B977" s="111" t="s">
        <v>795</v>
      </c>
      <c r="C977" s="110">
        <v>0</v>
      </c>
      <c r="D977" s="110"/>
    </row>
    <row r="978" spans="1:4" s="101" customFormat="1" ht="18.0" customHeight="1" x14ac:dyDescent="0.15">
      <c r="A978" s="108">
        <v>2149999</v>
      </c>
      <c r="B978" s="111" t="s">
        <v>796</v>
      </c>
      <c r="C978" s="110">
        <v>0</v>
      </c>
      <c r="D978" s="110"/>
    </row>
    <row r="979" spans="1:4" s="101" customFormat="1" ht="18.0" customHeight="1" x14ac:dyDescent="0.15">
      <c r="A979" s="108">
        <v>215</v>
      </c>
      <c r="B979" s="109" t="s">
        <v>797</v>
      </c>
      <c r="C979" s="110">
        <f>C980+C990+C1006+C1011+C1025+C1032+C1039</f>
        <v>3983</v>
      </c>
      <c r="D979" s="110">
        <f>D980+D990+D1006+D1011+D1025+D1032+D1039</f>
        <v>0</v>
      </c>
    </row>
    <row r="980" spans="1:4" s="101" customFormat="1" ht="18.0" customHeight="1" x14ac:dyDescent="0.15">
      <c r="A980" s="108">
        <v>21501</v>
      </c>
      <c r="B980" s="109" t="s">
        <v>798</v>
      </c>
      <c r="C980" s="110">
        <f>SUM(C981:C989)</f>
        <v>0</v>
      </c>
      <c r="D980" s="110">
        <f>SUM(D981:D989)</f>
        <v>0</v>
      </c>
    </row>
    <row r="981" spans="1:4" s="101" customFormat="1" ht="18.0" customHeight="1" x14ac:dyDescent="0.15">
      <c r="A981" s="108">
        <v>2150101</v>
      </c>
      <c r="B981" s="111" t="s">
        <v>57</v>
      </c>
      <c r="C981" s="110">
        <v>0</v>
      </c>
      <c r="D981" s="110"/>
    </row>
    <row r="982" spans="1:4" s="101" customFormat="1" ht="18.0" customHeight="1" x14ac:dyDescent="0.15">
      <c r="A982" s="108">
        <v>2150102</v>
      </c>
      <c r="B982" s="111" t="s">
        <v>58</v>
      </c>
      <c r="C982" s="110">
        <v>0</v>
      </c>
      <c r="D982" s="110"/>
    </row>
    <row r="983" spans="1:4" s="101" customFormat="1" ht="18.0" customHeight="1" x14ac:dyDescent="0.15">
      <c r="A983" s="108">
        <v>2150103</v>
      </c>
      <c r="B983" s="111" t="s">
        <v>59</v>
      </c>
      <c r="C983" s="110">
        <v>0</v>
      </c>
      <c r="D983" s="110"/>
    </row>
    <row r="984" spans="1:4" s="101" customFormat="1" ht="18.0" customHeight="1" x14ac:dyDescent="0.15">
      <c r="A984" s="108">
        <v>2150104</v>
      </c>
      <c r="B984" s="111" t="s">
        <v>799</v>
      </c>
      <c r="C984" s="110">
        <v>0</v>
      </c>
      <c r="D984" s="110"/>
    </row>
    <row r="985" spans="1:4" s="101" customFormat="1" ht="18.0" customHeight="1" x14ac:dyDescent="0.15">
      <c r="A985" s="108">
        <v>2150105</v>
      </c>
      <c r="B985" s="111" t="s">
        <v>800</v>
      </c>
      <c r="C985" s="110">
        <v>0</v>
      </c>
      <c r="D985" s="110"/>
    </row>
    <row r="986" spans="1:4" s="101" customFormat="1" ht="18.0" customHeight="1" x14ac:dyDescent="0.15">
      <c r="A986" s="108">
        <v>2150106</v>
      </c>
      <c r="B986" s="111" t="s">
        <v>801</v>
      </c>
      <c r="C986" s="110">
        <v>0</v>
      </c>
      <c r="D986" s="110"/>
    </row>
    <row r="987" spans="1:4" s="101" customFormat="1" ht="18.0" customHeight="1" x14ac:dyDescent="0.15">
      <c r="A987" s="108">
        <v>2150107</v>
      </c>
      <c r="B987" s="111" t="s">
        <v>802</v>
      </c>
      <c r="C987" s="110">
        <v>0</v>
      </c>
      <c r="D987" s="110"/>
    </row>
    <row r="988" spans="1:4" s="101" customFormat="1" ht="18.0" customHeight="1" x14ac:dyDescent="0.15">
      <c r="A988" s="108">
        <v>2150108</v>
      </c>
      <c r="B988" s="111" t="s">
        <v>803</v>
      </c>
      <c r="C988" s="110">
        <v>0</v>
      </c>
      <c r="D988" s="110"/>
    </row>
    <row r="989" spans="1:4" s="101" customFormat="1" ht="18.0" customHeight="1" x14ac:dyDescent="0.15">
      <c r="A989" s="108">
        <v>2150199</v>
      </c>
      <c r="B989" s="111" t="s">
        <v>804</v>
      </c>
      <c r="C989" s="110">
        <v>0</v>
      </c>
      <c r="D989" s="110"/>
    </row>
    <row r="990" spans="1:4" s="101" customFormat="1" ht="18.0" customHeight="1" x14ac:dyDescent="0.15">
      <c r="A990" s="108">
        <v>21502</v>
      </c>
      <c r="B990" s="109" t="s">
        <v>805</v>
      </c>
      <c r="C990" s="110">
        <f>SUM(C991:C1005)</f>
        <v>3294</v>
      </c>
      <c r="D990" s="110">
        <f>SUM(D991:D1005)</f>
        <v>0</v>
      </c>
    </row>
    <row r="991" spans="1:4" s="101" customFormat="1" ht="18.0" customHeight="1" x14ac:dyDescent="0.15">
      <c r="A991" s="108">
        <v>2150201</v>
      </c>
      <c r="B991" s="111" t="s">
        <v>57</v>
      </c>
      <c r="C991" s="110">
        <v>659</v>
      </c>
      <c r="D991" s="110"/>
    </row>
    <row r="992" spans="1:4" s="101" customFormat="1" ht="18.0" customHeight="1" x14ac:dyDescent="0.15">
      <c r="A992" s="108">
        <v>2150202</v>
      </c>
      <c r="B992" s="111" t="s">
        <v>58</v>
      </c>
      <c r="C992" s="110">
        <v>0</v>
      </c>
      <c r="D992" s="110"/>
    </row>
    <row r="993" spans="1:4" s="101" customFormat="1" ht="18.0" customHeight="1" x14ac:dyDescent="0.15">
      <c r="A993" s="108">
        <v>2150203</v>
      </c>
      <c r="B993" s="111" t="s">
        <v>59</v>
      </c>
      <c r="C993" s="110">
        <v>128</v>
      </c>
      <c r="D993" s="110"/>
    </row>
    <row r="994" spans="1:4" s="101" customFormat="1" ht="18.0" customHeight="1" x14ac:dyDescent="0.15">
      <c r="A994" s="108">
        <v>2150204</v>
      </c>
      <c r="B994" s="111" t="s">
        <v>806</v>
      </c>
      <c r="C994" s="110">
        <v>0</v>
      </c>
      <c r="D994" s="110"/>
    </row>
    <row r="995" spans="1:4" s="101" customFormat="1" ht="18.0" customHeight="1" x14ac:dyDescent="0.15">
      <c r="A995" s="108">
        <v>2150205</v>
      </c>
      <c r="B995" s="111" t="s">
        <v>807</v>
      </c>
      <c r="C995" s="110">
        <v>0</v>
      </c>
      <c r="D995" s="110"/>
    </row>
    <row r="996" spans="1:4" s="101" customFormat="1" ht="18.0" customHeight="1" x14ac:dyDescent="0.15">
      <c r="A996" s="108">
        <v>2150206</v>
      </c>
      <c r="B996" s="111" t="s">
        <v>808</v>
      </c>
      <c r="C996" s="110">
        <v>0</v>
      </c>
      <c r="D996" s="110"/>
    </row>
    <row r="997" spans="1:4" s="102" customFormat="1" ht="18.0" customHeight="1" x14ac:dyDescent="0.15">
      <c r="A997" s="108">
        <v>2150207</v>
      </c>
      <c r="B997" s="111" t="s">
        <v>809</v>
      </c>
      <c r="C997" s="110">
        <v>0</v>
      </c>
      <c r="D997" s="110"/>
    </row>
    <row r="998" spans="1:4" s="101" customFormat="1" ht="18.0" customHeight="1" x14ac:dyDescent="0.15">
      <c r="A998" s="108">
        <v>2150208</v>
      </c>
      <c r="B998" s="111" t="s">
        <v>810</v>
      </c>
      <c r="C998" s="110">
        <v>0</v>
      </c>
      <c r="D998" s="110"/>
    </row>
    <row r="999" spans="1:4" s="101" customFormat="1" ht="18.0" customHeight="1" x14ac:dyDescent="0.15">
      <c r="A999" s="108">
        <v>2150209</v>
      </c>
      <c r="B999" s="111" t="s">
        <v>811</v>
      </c>
      <c r="C999" s="110">
        <v>0</v>
      </c>
      <c r="D999" s="110"/>
    </row>
    <row r="1000" spans="1:4" s="101" customFormat="1" ht="18.0" customHeight="1" x14ac:dyDescent="0.15">
      <c r="A1000" s="108">
        <v>2150210</v>
      </c>
      <c r="B1000" s="111" t="s">
        <v>812</v>
      </c>
      <c r="C1000" s="110">
        <v>0</v>
      </c>
      <c r="D1000" s="110"/>
    </row>
    <row r="1001" spans="1:4" s="101" customFormat="1" ht="18.0" customHeight="1" x14ac:dyDescent="0.15">
      <c r="A1001" s="108">
        <v>2150212</v>
      </c>
      <c r="B1001" s="111" t="s">
        <v>813</v>
      </c>
      <c r="C1001" s="110">
        <v>0</v>
      </c>
      <c r="D1001" s="110"/>
    </row>
    <row r="1002" spans="1:4" s="101" customFormat="1" ht="18.0" customHeight="1" x14ac:dyDescent="0.15">
      <c r="A1002" s="108">
        <v>2150213</v>
      </c>
      <c r="B1002" s="111" t="s">
        <v>814</v>
      </c>
      <c r="C1002" s="110">
        <v>0</v>
      </c>
      <c r="D1002" s="110"/>
    </row>
    <row r="1003" spans="1:4" s="101" customFormat="1" ht="18.0" customHeight="1" x14ac:dyDescent="0.15">
      <c r="A1003" s="108">
        <v>2150214</v>
      </c>
      <c r="B1003" s="111" t="s">
        <v>815</v>
      </c>
      <c r="C1003" s="110">
        <v>0</v>
      </c>
      <c r="D1003" s="110"/>
    </row>
    <row r="1004" spans="1:4" s="101" customFormat="1" ht="18.0" customHeight="1" x14ac:dyDescent="0.15">
      <c r="A1004" s="108">
        <v>2150215</v>
      </c>
      <c r="B1004" s="111" t="s">
        <v>816</v>
      </c>
      <c r="C1004" s="110">
        <v>0</v>
      </c>
      <c r="D1004" s="110"/>
    </row>
    <row r="1005" spans="1:4" s="101" customFormat="1" ht="18.0" customHeight="1" x14ac:dyDescent="0.15">
      <c r="A1005" s="108">
        <v>2150299</v>
      </c>
      <c r="B1005" s="111" t="s">
        <v>817</v>
      </c>
      <c r="C1005" s="110">
        <v>2507</v>
      </c>
      <c r="D1005" s="110"/>
    </row>
    <row r="1006" spans="1:4" s="101" customFormat="1" ht="18.0" customHeight="1" x14ac:dyDescent="0.15">
      <c r="A1006" s="108">
        <v>21503</v>
      </c>
      <c r="B1006" s="109" t="s">
        <v>818</v>
      </c>
      <c r="C1006" s="110">
        <f>SUM(C1007:C1010)</f>
        <v>0</v>
      </c>
      <c r="D1006" s="110">
        <f>SUM(D1007:D1010)</f>
        <v>0</v>
      </c>
    </row>
    <row r="1007" spans="1:4" s="101" customFormat="1" ht="18.0" customHeight="1" x14ac:dyDescent="0.15">
      <c r="A1007" s="108">
        <v>2150301</v>
      </c>
      <c r="B1007" s="111" t="s">
        <v>57</v>
      </c>
      <c r="C1007" s="110">
        <v>0</v>
      </c>
      <c r="D1007" s="110"/>
    </row>
    <row r="1008" spans="1:4" s="102" customFormat="1" ht="18.0" customHeight="1" x14ac:dyDescent="0.15">
      <c r="A1008" s="108">
        <v>2150302</v>
      </c>
      <c r="B1008" s="111" t="s">
        <v>58</v>
      </c>
      <c r="C1008" s="110">
        <v>0</v>
      </c>
      <c r="D1008" s="110"/>
    </row>
    <row r="1009" spans="1:4" s="101" customFormat="1" ht="18.0" customHeight="1" x14ac:dyDescent="0.15">
      <c r="A1009" s="108">
        <v>2150303</v>
      </c>
      <c r="B1009" s="111" t="s">
        <v>59</v>
      </c>
      <c r="C1009" s="110">
        <v>0</v>
      </c>
      <c r="D1009" s="110"/>
    </row>
    <row r="1010" spans="1:4" s="101" customFormat="1" ht="18.0" customHeight="1" x14ac:dyDescent="0.15">
      <c r="A1010" s="108">
        <v>2150399</v>
      </c>
      <c r="B1010" s="111" t="s">
        <v>819</v>
      </c>
      <c r="C1010" s="110">
        <v>0</v>
      </c>
      <c r="D1010" s="110"/>
    </row>
    <row r="1011" spans="1:4" s="101" customFormat="1" ht="18.0" customHeight="1" x14ac:dyDescent="0.15">
      <c r="A1011" s="108">
        <v>21505</v>
      </c>
      <c r="B1011" s="109" t="s">
        <v>820</v>
      </c>
      <c r="C1011" s="110">
        <f>SUM(C1012:C1024)</f>
        <v>49</v>
      </c>
      <c r="D1011" s="110">
        <f>SUM(D1012:D1024)</f>
        <v>0</v>
      </c>
    </row>
    <row r="1012" spans="1:4" s="101" customFormat="1" ht="18.0" customHeight="1" x14ac:dyDescent="0.15">
      <c r="A1012" s="108">
        <v>2150501</v>
      </c>
      <c r="B1012" s="111" t="s">
        <v>57</v>
      </c>
      <c r="C1012" s="110">
        <v>0</v>
      </c>
      <c r="D1012" s="110"/>
    </row>
    <row r="1013" spans="1:4" s="101" customFormat="1" ht="18.0" customHeight="1" x14ac:dyDescent="0.15">
      <c r="A1013" s="108">
        <v>2150502</v>
      </c>
      <c r="B1013" s="111" t="s">
        <v>58</v>
      </c>
      <c r="C1013" s="110">
        <v>19</v>
      </c>
      <c r="D1013" s="110"/>
    </row>
    <row r="1014" spans="1:4" s="101" customFormat="1" ht="18.0" customHeight="1" x14ac:dyDescent="0.15">
      <c r="A1014" s="108">
        <v>2150503</v>
      </c>
      <c r="B1014" s="111" t="s">
        <v>59</v>
      </c>
      <c r="C1014" s="110">
        <v>0</v>
      </c>
      <c r="D1014" s="110"/>
    </row>
    <row r="1015" spans="1:4" s="101" customFormat="1" ht="18.0" customHeight="1" x14ac:dyDescent="0.15">
      <c r="A1015" s="108">
        <v>2150505</v>
      </c>
      <c r="B1015" s="111" t="s">
        <v>821</v>
      </c>
      <c r="C1015" s="110">
        <v>0</v>
      </c>
      <c r="D1015" s="110"/>
    </row>
    <row r="1016" spans="1:4" s="101" customFormat="1" ht="18.0" customHeight="1" x14ac:dyDescent="0.15">
      <c r="A1016" s="108">
        <v>2150506</v>
      </c>
      <c r="B1016" s="111" t="s">
        <v>822</v>
      </c>
      <c r="C1016" s="110">
        <v>0</v>
      </c>
      <c r="D1016" s="110"/>
    </row>
    <row r="1017" spans="1:4" s="101" customFormat="1" ht="18.0" customHeight="1" x14ac:dyDescent="0.15">
      <c r="A1017" s="108">
        <v>2150507</v>
      </c>
      <c r="B1017" s="111" t="s">
        <v>823</v>
      </c>
      <c r="C1017" s="110">
        <v>0</v>
      </c>
      <c r="D1017" s="110"/>
    </row>
    <row r="1018" spans="1:4" s="101" customFormat="1" ht="18.0" customHeight="1" x14ac:dyDescent="0.15">
      <c r="A1018" s="108">
        <v>2150508</v>
      </c>
      <c r="B1018" s="111" t="s">
        <v>824</v>
      </c>
      <c r="C1018" s="110">
        <v>0</v>
      </c>
      <c r="D1018" s="110"/>
    </row>
    <row r="1019" spans="1:4" s="101" customFormat="1" ht="18.0" customHeight="1" x14ac:dyDescent="0.15">
      <c r="A1019" s="108">
        <v>2150509</v>
      </c>
      <c r="B1019" s="111" t="s">
        <v>825</v>
      </c>
      <c r="C1019" s="110">
        <v>0</v>
      </c>
      <c r="D1019" s="110"/>
    </row>
    <row r="1020" spans="1:4" s="101" customFormat="1" ht="18.0" customHeight="1" x14ac:dyDescent="0.15">
      <c r="A1020" s="108">
        <v>2150510</v>
      </c>
      <c r="B1020" s="111" t="s">
        <v>826</v>
      </c>
      <c r="C1020" s="110">
        <v>0</v>
      </c>
      <c r="D1020" s="110"/>
    </row>
    <row r="1021" spans="1:4" s="101" customFormat="1" ht="18.0" customHeight="1" x14ac:dyDescent="0.15">
      <c r="A1021" s="108">
        <v>2150511</v>
      </c>
      <c r="B1021" s="111" t="s">
        <v>827</v>
      </c>
      <c r="C1021" s="110">
        <v>0</v>
      </c>
      <c r="D1021" s="110"/>
    </row>
    <row r="1022" spans="1:4" s="101" customFormat="1" ht="18.0" customHeight="1" x14ac:dyDescent="0.15">
      <c r="A1022" s="108">
        <v>2150513</v>
      </c>
      <c r="B1022" s="111" t="s">
        <v>772</v>
      </c>
      <c r="C1022" s="110">
        <v>0</v>
      </c>
      <c r="D1022" s="110"/>
    </row>
    <row r="1023" spans="1:4" s="101" customFormat="1" ht="18.0" customHeight="1" x14ac:dyDescent="0.15">
      <c r="A1023" s="108">
        <v>2150515</v>
      </c>
      <c r="B1023" s="111" t="s">
        <v>828</v>
      </c>
      <c r="C1023" s="110">
        <v>0</v>
      </c>
      <c r="D1023" s="110"/>
    </row>
    <row r="1024" spans="1:4" s="101" customFormat="1" ht="18.0" customHeight="1" x14ac:dyDescent="0.15">
      <c r="A1024" s="108">
        <v>2150599</v>
      </c>
      <c r="B1024" s="111" t="s">
        <v>829</v>
      </c>
      <c r="C1024" s="110">
        <v>30</v>
      </c>
      <c r="D1024" s="110"/>
    </row>
    <row r="1025" spans="1:4" s="101" customFormat="1" ht="18.0" customHeight="1" x14ac:dyDescent="0.15">
      <c r="A1025" s="108">
        <v>21507</v>
      </c>
      <c r="B1025" s="109" t="s">
        <v>830</v>
      </c>
      <c r="C1025" s="110">
        <f>SUM(C1026:C1031)</f>
        <v>640</v>
      </c>
      <c r="D1025" s="110">
        <f>SUM(D1026:D1031)</f>
        <v>0</v>
      </c>
    </row>
    <row r="1026" spans="1:4" s="101" customFormat="1" ht="18.0" customHeight="1" x14ac:dyDescent="0.15">
      <c r="A1026" s="108">
        <v>2150701</v>
      </c>
      <c r="B1026" s="111" t="s">
        <v>57</v>
      </c>
      <c r="C1026" s="110">
        <v>622</v>
      </c>
      <c r="D1026" s="110"/>
    </row>
    <row r="1027" spans="1:4" s="101" customFormat="1" ht="18.0" customHeight="1" x14ac:dyDescent="0.15">
      <c r="A1027" s="108">
        <v>2150702</v>
      </c>
      <c r="B1027" s="111" t="s">
        <v>58</v>
      </c>
      <c r="C1027" s="110">
        <v>18</v>
      </c>
      <c r="D1027" s="110"/>
    </row>
    <row r="1028" spans="1:4" s="101" customFormat="1" ht="18.0" customHeight="1" x14ac:dyDescent="0.15">
      <c r="A1028" s="108">
        <v>2150703</v>
      </c>
      <c r="B1028" s="111" t="s">
        <v>59</v>
      </c>
      <c r="C1028" s="110">
        <v>0</v>
      </c>
      <c r="D1028" s="110"/>
    </row>
    <row r="1029" spans="1:4" s="101" customFormat="1" ht="18.0" customHeight="1" x14ac:dyDescent="0.15">
      <c r="A1029" s="108">
        <v>2150704</v>
      </c>
      <c r="B1029" s="111" t="s">
        <v>831</v>
      </c>
      <c r="C1029" s="110">
        <v>0</v>
      </c>
      <c r="D1029" s="110"/>
    </row>
    <row r="1030" spans="1:4" s="101" customFormat="1" ht="18.0" customHeight="1" x14ac:dyDescent="0.15">
      <c r="A1030" s="108">
        <v>2150705</v>
      </c>
      <c r="B1030" s="111" t="s">
        <v>832</v>
      </c>
      <c r="C1030" s="110">
        <v>0</v>
      </c>
      <c r="D1030" s="110"/>
    </row>
    <row r="1031" spans="1:4" s="101" customFormat="1" ht="18.0" customHeight="1" x14ac:dyDescent="0.15">
      <c r="A1031" s="108">
        <v>2150799</v>
      </c>
      <c r="B1031" s="111" t="s">
        <v>833</v>
      </c>
      <c r="C1031" s="110">
        <v>0</v>
      </c>
      <c r="D1031" s="110"/>
    </row>
    <row r="1032" spans="1:4" s="101" customFormat="1" ht="18.0" customHeight="1" x14ac:dyDescent="0.15">
      <c r="A1032" s="108">
        <v>21508</v>
      </c>
      <c r="B1032" s="109" t="s">
        <v>834</v>
      </c>
      <c r="C1032" s="110">
        <f>SUM(C1033:C1038)</f>
        <v>0</v>
      </c>
      <c r="D1032" s="110">
        <f>SUM(D1033:D1038)</f>
        <v>0</v>
      </c>
    </row>
    <row r="1033" spans="1:4" s="101" customFormat="1" ht="18.0" customHeight="1" x14ac:dyDescent="0.15">
      <c r="A1033" s="108">
        <v>2150801</v>
      </c>
      <c r="B1033" s="111" t="s">
        <v>57</v>
      </c>
      <c r="C1033" s="110">
        <v>0</v>
      </c>
      <c r="D1033" s="110"/>
    </row>
    <row r="1034" spans="1:4" s="101" customFormat="1" ht="18.0" customHeight="1" x14ac:dyDescent="0.15">
      <c r="A1034" s="108">
        <v>2150802</v>
      </c>
      <c r="B1034" s="111" t="s">
        <v>58</v>
      </c>
      <c r="C1034" s="110">
        <v>0</v>
      </c>
      <c r="D1034" s="110"/>
    </row>
    <row r="1035" spans="1:4" s="101" customFormat="1" ht="18.0" customHeight="1" x14ac:dyDescent="0.15">
      <c r="A1035" s="108">
        <v>2150803</v>
      </c>
      <c r="B1035" s="111" t="s">
        <v>59</v>
      </c>
      <c r="C1035" s="110">
        <v>0</v>
      </c>
      <c r="D1035" s="110"/>
    </row>
    <row r="1036" spans="1:4" s="101" customFormat="1" ht="18.0" customHeight="1" x14ac:dyDescent="0.15">
      <c r="A1036" s="108">
        <v>2150804</v>
      </c>
      <c r="B1036" s="111" t="s">
        <v>835</v>
      </c>
      <c r="C1036" s="110">
        <v>0</v>
      </c>
      <c r="D1036" s="110"/>
    </row>
    <row r="1037" spans="1:4" s="101" customFormat="1" ht="18.0" customHeight="1" x14ac:dyDescent="0.15">
      <c r="A1037" s="108">
        <v>2150805</v>
      </c>
      <c r="B1037" s="111" t="s">
        <v>836</v>
      </c>
      <c r="C1037" s="110">
        <v>0</v>
      </c>
      <c r="D1037" s="110"/>
    </row>
    <row r="1038" spans="1:4" s="101" customFormat="1" ht="18.0" customHeight="1" x14ac:dyDescent="0.15">
      <c r="A1038" s="108">
        <v>2150899</v>
      </c>
      <c r="B1038" s="111" t="s">
        <v>837</v>
      </c>
      <c r="C1038" s="110">
        <v>0</v>
      </c>
      <c r="D1038" s="110"/>
    </row>
    <row r="1039" spans="1:4" s="102" customFormat="1" ht="18.0" customHeight="1" x14ac:dyDescent="0.15">
      <c r="A1039" s="108">
        <v>21599</v>
      </c>
      <c r="B1039" s="109" t="s">
        <v>838</v>
      </c>
      <c r="C1039" s="110">
        <f>SUM(C1040:C1044)</f>
        <v>0</v>
      </c>
      <c r="D1039" s="110">
        <f>SUM(D1040:D1044)</f>
        <v>0</v>
      </c>
    </row>
    <row r="1040" spans="1:4" s="101" customFormat="1" ht="18.0" customHeight="1" x14ac:dyDescent="0.15">
      <c r="A1040" s="108">
        <v>2159901</v>
      </c>
      <c r="B1040" s="111" t="s">
        <v>839</v>
      </c>
      <c r="C1040" s="110">
        <v>0</v>
      </c>
      <c r="D1040" s="110"/>
    </row>
    <row r="1041" spans="1:4" s="101" customFormat="1" ht="18.0" customHeight="1" x14ac:dyDescent="0.15">
      <c r="A1041" s="108">
        <v>2159904</v>
      </c>
      <c r="B1041" s="111" t="s">
        <v>840</v>
      </c>
      <c r="C1041" s="110">
        <v>0</v>
      </c>
      <c r="D1041" s="110"/>
    </row>
    <row r="1042" spans="1:4" s="101" customFormat="1" ht="18.0" customHeight="1" x14ac:dyDescent="0.15">
      <c r="A1042" s="108">
        <v>2159905</v>
      </c>
      <c r="B1042" s="111" t="s">
        <v>841</v>
      </c>
      <c r="C1042" s="110">
        <v>0</v>
      </c>
      <c r="D1042" s="110"/>
    </row>
    <row r="1043" spans="1:4" s="101" customFormat="1" ht="18.0" customHeight="1" x14ac:dyDescent="0.15">
      <c r="A1043" s="108">
        <v>2159906</v>
      </c>
      <c r="B1043" s="111" t="s">
        <v>842</v>
      </c>
      <c r="C1043" s="110">
        <v>0</v>
      </c>
      <c r="D1043" s="110"/>
    </row>
    <row r="1044" spans="1:4" s="101" customFormat="1" ht="18.0" customHeight="1" x14ac:dyDescent="0.15">
      <c r="A1044" s="108">
        <v>2159999</v>
      </c>
      <c r="B1044" s="111" t="s">
        <v>843</v>
      </c>
      <c r="C1044" s="110">
        <v>0</v>
      </c>
      <c r="D1044" s="110"/>
    </row>
    <row r="1045" spans="1:4" s="101" customFormat="1" ht="18.0" customHeight="1" x14ac:dyDescent="0.15">
      <c r="A1045" s="108">
        <v>216</v>
      </c>
      <c r="B1045" s="109" t="s">
        <v>844</v>
      </c>
      <c r="C1045" s="110">
        <f>C1046+C1056+C1062</f>
        <v>403</v>
      </c>
      <c r="D1045" s="110">
        <f>D1046+D1056+D1062</f>
        <v>0</v>
      </c>
    </row>
    <row r="1046" spans="1:4" s="101" customFormat="1" ht="18.0" customHeight="1" x14ac:dyDescent="0.15">
      <c r="A1046" s="108">
        <v>21602</v>
      </c>
      <c r="B1046" s="109" t="s">
        <v>845</v>
      </c>
      <c r="C1046" s="110">
        <f>SUM(C1047:C1055)</f>
        <v>403</v>
      </c>
      <c r="D1046" s="110">
        <f>SUM(D1047:D1055)</f>
        <v>0</v>
      </c>
    </row>
    <row r="1047" spans="1:4" s="101" customFormat="1" ht="18.0" customHeight="1" x14ac:dyDescent="0.15">
      <c r="A1047" s="108">
        <v>2160201</v>
      </c>
      <c r="B1047" s="111" t="s">
        <v>57</v>
      </c>
      <c r="C1047" s="110">
        <v>403</v>
      </c>
      <c r="D1047" s="110"/>
    </row>
    <row r="1048" spans="1:4" s="101" customFormat="1" ht="18.0" customHeight="1" x14ac:dyDescent="0.15">
      <c r="A1048" s="108">
        <v>2160202</v>
      </c>
      <c r="B1048" s="111" t="s">
        <v>58</v>
      </c>
      <c r="C1048" s="110">
        <v>0</v>
      </c>
      <c r="D1048" s="110"/>
    </row>
    <row r="1049" spans="1:4" s="102" customFormat="1" ht="18.0" customHeight="1" x14ac:dyDescent="0.15">
      <c r="A1049" s="108">
        <v>2160203</v>
      </c>
      <c r="B1049" s="111" t="s">
        <v>59</v>
      </c>
      <c r="C1049" s="110">
        <v>0</v>
      </c>
      <c r="D1049" s="110"/>
    </row>
    <row r="1050" spans="1:4" s="101" customFormat="1" ht="18.0" customHeight="1" x14ac:dyDescent="0.15">
      <c r="A1050" s="108">
        <v>2160216</v>
      </c>
      <c r="B1050" s="111" t="s">
        <v>846</v>
      </c>
      <c r="C1050" s="110">
        <v>0</v>
      </c>
      <c r="D1050" s="110"/>
    </row>
    <row r="1051" spans="1:4" s="101" customFormat="1" ht="18.0" customHeight="1" x14ac:dyDescent="0.15">
      <c r="A1051" s="108">
        <v>2160217</v>
      </c>
      <c r="B1051" s="111" t="s">
        <v>847</v>
      </c>
      <c r="C1051" s="110">
        <v>0</v>
      </c>
      <c r="D1051" s="110"/>
    </row>
    <row r="1052" spans="1:4" s="101" customFormat="1" ht="18.0" customHeight="1" x14ac:dyDescent="0.15">
      <c r="A1052" s="108">
        <v>2160218</v>
      </c>
      <c r="B1052" s="111" t="s">
        <v>848</v>
      </c>
      <c r="C1052" s="110">
        <v>0</v>
      </c>
      <c r="D1052" s="110"/>
    </row>
    <row r="1053" spans="1:4" s="101" customFormat="1" ht="18.0" customHeight="1" x14ac:dyDescent="0.15">
      <c r="A1053" s="108">
        <v>2160219</v>
      </c>
      <c r="B1053" s="111" t="s">
        <v>849</v>
      </c>
      <c r="C1053" s="110">
        <v>0</v>
      </c>
      <c r="D1053" s="110"/>
    </row>
    <row r="1054" spans="1:4" s="101" customFormat="1" ht="18.0" customHeight="1" x14ac:dyDescent="0.15">
      <c r="A1054" s="108">
        <v>2160250</v>
      </c>
      <c r="B1054" s="111" t="s">
        <v>66</v>
      </c>
      <c r="C1054" s="110">
        <v>0</v>
      </c>
      <c r="D1054" s="110"/>
    </row>
    <row r="1055" spans="1:4" s="101" customFormat="1" ht="18.0" customHeight="1" x14ac:dyDescent="0.15">
      <c r="A1055" s="108">
        <v>2160299</v>
      </c>
      <c r="B1055" s="111" t="s">
        <v>850</v>
      </c>
      <c r="C1055" s="110">
        <v>0</v>
      </c>
      <c r="D1055" s="110"/>
    </row>
    <row r="1056" spans="1:4" s="101" customFormat="1" ht="18.0" customHeight="1" x14ac:dyDescent="0.15">
      <c r="A1056" s="108">
        <v>21606</v>
      </c>
      <c r="B1056" s="109" t="s">
        <v>851</v>
      </c>
      <c r="C1056" s="110">
        <f>SUM(C1057:C1061)</f>
        <v>0</v>
      </c>
      <c r="D1056" s="110">
        <f>SUM(D1057:D1061)</f>
        <v>0</v>
      </c>
    </row>
    <row r="1057" spans="1:4" s="101" customFormat="1" ht="18.0" customHeight="1" x14ac:dyDescent="0.15">
      <c r="A1057" s="108">
        <v>2160601</v>
      </c>
      <c r="B1057" s="111" t="s">
        <v>57</v>
      </c>
      <c r="C1057" s="110">
        <v>0</v>
      </c>
      <c r="D1057" s="110"/>
    </row>
    <row r="1058" spans="1:4" s="101" customFormat="1" ht="18.0" customHeight="1" x14ac:dyDescent="0.15">
      <c r="A1058" s="108">
        <v>2160602</v>
      </c>
      <c r="B1058" s="111" t="s">
        <v>58</v>
      </c>
      <c r="C1058" s="110">
        <v>0</v>
      </c>
      <c r="D1058" s="110"/>
    </row>
    <row r="1059" spans="1:4" s="102" customFormat="1" ht="18.0" customHeight="1" x14ac:dyDescent="0.15">
      <c r="A1059" s="108">
        <v>2160603</v>
      </c>
      <c r="B1059" s="111" t="s">
        <v>59</v>
      </c>
      <c r="C1059" s="110">
        <v>0</v>
      </c>
      <c r="D1059" s="110"/>
    </row>
    <row r="1060" spans="1:4" s="101" customFormat="1" ht="18.0" customHeight="1" x14ac:dyDescent="0.15">
      <c r="A1060" s="108">
        <v>2160607</v>
      </c>
      <c r="B1060" s="111" t="s">
        <v>852</v>
      </c>
      <c r="C1060" s="110">
        <v>0</v>
      </c>
      <c r="D1060" s="110"/>
    </row>
    <row r="1061" spans="1:4" s="101" customFormat="1" ht="18.0" customHeight="1" x14ac:dyDescent="0.15">
      <c r="A1061" s="108">
        <v>2160699</v>
      </c>
      <c r="B1061" s="111" t="s">
        <v>853</v>
      </c>
      <c r="C1061" s="110">
        <v>0</v>
      </c>
      <c r="D1061" s="110"/>
    </row>
    <row r="1062" spans="1:4" s="101" customFormat="1" ht="18.0" customHeight="1" x14ac:dyDescent="0.15">
      <c r="A1062" s="108">
        <v>21699</v>
      </c>
      <c r="B1062" s="109" t="s">
        <v>854</v>
      </c>
      <c r="C1062" s="110">
        <f>SUM(C1063:C1064)</f>
        <v>0</v>
      </c>
      <c r="D1062" s="110">
        <f>SUM(D1063:D1064)</f>
        <v>0</v>
      </c>
    </row>
    <row r="1063" spans="1:4" s="101" customFormat="1" ht="18.0" customHeight="1" x14ac:dyDescent="0.15">
      <c r="A1063" s="108">
        <v>2169901</v>
      </c>
      <c r="B1063" s="111" t="s">
        <v>855</v>
      </c>
      <c r="C1063" s="110">
        <v>0</v>
      </c>
      <c r="D1063" s="110"/>
    </row>
    <row r="1064" spans="1:4" s="102" customFormat="1" ht="18.0" customHeight="1" x14ac:dyDescent="0.15">
      <c r="A1064" s="108">
        <v>2169999</v>
      </c>
      <c r="B1064" s="111" t="s">
        <v>856</v>
      </c>
      <c r="C1064" s="110">
        <v>0</v>
      </c>
      <c r="D1064" s="110"/>
    </row>
    <row r="1065" spans="1:4" s="101" customFormat="1" ht="18.0" customHeight="1" x14ac:dyDescent="0.15">
      <c r="A1065" s="108">
        <v>217</v>
      </c>
      <c r="B1065" s="109" t="s">
        <v>857</v>
      </c>
      <c r="C1065" s="110">
        <f>C1066+C1073+C1079</f>
        <v>201</v>
      </c>
      <c r="D1065" s="110">
        <f>D1066+D1073+D1079</f>
        <v>0</v>
      </c>
    </row>
    <row r="1066" spans="1:4" s="101" customFormat="1" ht="18.0" customHeight="1" x14ac:dyDescent="0.15">
      <c r="A1066" s="108">
        <v>21701</v>
      </c>
      <c r="B1066" s="109" t="s">
        <v>858</v>
      </c>
      <c r="C1066" s="110">
        <f>SUM(C1067:C1072)</f>
        <v>201</v>
      </c>
      <c r="D1066" s="110">
        <f>SUM(D1067:D1072)</f>
        <v>0</v>
      </c>
    </row>
    <row r="1067" spans="1:4" s="101" customFormat="1" ht="18.0" customHeight="1" x14ac:dyDescent="0.15">
      <c r="A1067" s="108">
        <v>2170101</v>
      </c>
      <c r="B1067" s="111" t="s">
        <v>57</v>
      </c>
      <c r="C1067" s="110">
        <v>152</v>
      </c>
      <c r="D1067" s="110"/>
    </row>
    <row r="1068" spans="1:4" s="101" customFormat="1" ht="18.0" customHeight="1" x14ac:dyDescent="0.15">
      <c r="A1068" s="108">
        <v>2170102</v>
      </c>
      <c r="B1068" s="111" t="s">
        <v>58</v>
      </c>
      <c r="C1068" s="110">
        <v>0</v>
      </c>
      <c r="D1068" s="110"/>
    </row>
    <row r="1069" spans="1:4" s="101" customFormat="1" ht="18.0" customHeight="1" x14ac:dyDescent="0.15">
      <c r="A1069" s="108">
        <v>2170103</v>
      </c>
      <c r="B1069" s="111" t="s">
        <v>59</v>
      </c>
      <c r="C1069" s="110">
        <v>0</v>
      </c>
      <c r="D1069" s="110"/>
    </row>
    <row r="1070" spans="1:4" s="101" customFormat="1" ht="18.0" customHeight="1" x14ac:dyDescent="0.15">
      <c r="A1070" s="108">
        <v>2170104</v>
      </c>
      <c r="B1070" s="111" t="s">
        <v>859</v>
      </c>
      <c r="C1070" s="110">
        <v>0</v>
      </c>
      <c r="D1070" s="110"/>
    </row>
    <row r="1071" spans="1:4" s="101" customFormat="1" ht="18.0" customHeight="1" x14ac:dyDescent="0.15">
      <c r="A1071" s="108">
        <v>2170150</v>
      </c>
      <c r="B1071" s="111" t="s">
        <v>66</v>
      </c>
      <c r="C1071" s="110">
        <v>14</v>
      </c>
      <c r="D1071" s="110"/>
    </row>
    <row r="1072" spans="1:4" s="101" customFormat="1" ht="18.0" customHeight="1" x14ac:dyDescent="0.15">
      <c r="A1072" s="108">
        <v>2170199</v>
      </c>
      <c r="B1072" s="111" t="s">
        <v>860</v>
      </c>
      <c r="C1072" s="110">
        <v>35</v>
      </c>
      <c r="D1072" s="110"/>
    </row>
    <row r="1073" spans="1:4" s="101" customFormat="1" ht="18.0" customHeight="1" x14ac:dyDescent="0.15">
      <c r="A1073" s="108">
        <v>21703</v>
      </c>
      <c r="B1073" s="109" t="s">
        <v>861</v>
      </c>
      <c r="C1073" s="110">
        <f>SUM(C1074:C1078)</f>
        <v>0</v>
      </c>
      <c r="D1073" s="110">
        <f>SUM(D1074:D1078)</f>
        <v>0</v>
      </c>
    </row>
    <row r="1074" spans="1:4" s="101" customFormat="1" ht="18.0" customHeight="1" x14ac:dyDescent="0.15">
      <c r="A1074" s="108">
        <v>2170301</v>
      </c>
      <c r="B1074" s="111" t="s">
        <v>862</v>
      </c>
      <c r="C1074" s="110">
        <v>0</v>
      </c>
      <c r="D1074" s="110"/>
    </row>
    <row r="1075" spans="1:4" s="101" customFormat="1" ht="18.0" customHeight="1" x14ac:dyDescent="0.15">
      <c r="A1075" s="108">
        <v>2170302</v>
      </c>
      <c r="B1075" s="111" t="s">
        <v>863</v>
      </c>
      <c r="C1075" s="110">
        <v>0</v>
      </c>
      <c r="D1075" s="110"/>
    </row>
    <row r="1076" spans="1:4" s="101" customFormat="1" ht="18.0" customHeight="1" x14ac:dyDescent="0.15">
      <c r="A1076" s="108">
        <v>2170303</v>
      </c>
      <c r="B1076" s="111" t="s">
        <v>864</v>
      </c>
      <c r="C1076" s="110">
        <v>0</v>
      </c>
      <c r="D1076" s="110"/>
    </row>
    <row r="1077" spans="1:4" s="101" customFormat="1" ht="18.0" customHeight="1" x14ac:dyDescent="0.15">
      <c r="A1077" s="108">
        <v>2170304</v>
      </c>
      <c r="B1077" s="111" t="s">
        <v>865</v>
      </c>
      <c r="C1077" s="110">
        <v>0</v>
      </c>
      <c r="D1077" s="110"/>
    </row>
    <row r="1078" spans="1:4" s="101" customFormat="1" ht="18.0" customHeight="1" x14ac:dyDescent="0.15">
      <c r="A1078" s="108">
        <v>2170399</v>
      </c>
      <c r="B1078" s="111" t="s">
        <v>866</v>
      </c>
      <c r="C1078" s="110">
        <v>0</v>
      </c>
      <c r="D1078" s="110"/>
    </row>
    <row r="1079" spans="1:4" s="102" customFormat="1" ht="18.0" customHeight="1" x14ac:dyDescent="0.15">
      <c r="A1079" s="108">
        <v>21799</v>
      </c>
      <c r="B1079" s="109" t="s">
        <v>867</v>
      </c>
      <c r="C1079" s="110"/>
      <c r="D1079" s="110"/>
    </row>
    <row r="1080" spans="1:4" s="102" customFormat="1" ht="18.0" customHeight="1" x14ac:dyDescent="0.15">
      <c r="A1080" s="108">
        <v>219</v>
      </c>
      <c r="B1080" s="109" t="s">
        <v>868</v>
      </c>
      <c r="C1080" s="110">
        <f>SUM(C1081:C1089)</f>
        <v>0</v>
      </c>
      <c r="D1080" s="110">
        <f>SUM(D1081:D1089)</f>
        <v>0</v>
      </c>
    </row>
    <row r="1081" spans="1:4" s="101" customFormat="1" ht="18.0" customHeight="1" x14ac:dyDescent="0.15">
      <c r="A1081" s="108">
        <v>21901</v>
      </c>
      <c r="B1081" s="109" t="s">
        <v>869</v>
      </c>
      <c r="C1081" s="110">
        <v>0</v>
      </c>
      <c r="D1081" s="110"/>
    </row>
    <row r="1082" spans="1:4" s="101" customFormat="1" ht="18.0" customHeight="1" x14ac:dyDescent="0.15">
      <c r="A1082" s="108">
        <v>21902</v>
      </c>
      <c r="B1082" s="109" t="s">
        <v>870</v>
      </c>
      <c r="C1082" s="110">
        <v>0</v>
      </c>
      <c r="D1082" s="110"/>
    </row>
    <row r="1083" spans="1:4" s="101" customFormat="1" ht="18.0" customHeight="1" x14ac:dyDescent="0.15">
      <c r="A1083" s="108">
        <v>21903</v>
      </c>
      <c r="B1083" s="109" t="s">
        <v>871</v>
      </c>
      <c r="C1083" s="110">
        <v>0</v>
      </c>
      <c r="D1083" s="110"/>
    </row>
    <row r="1084" spans="1:4" s="101" customFormat="1" ht="18.0" customHeight="1" x14ac:dyDescent="0.15">
      <c r="A1084" s="108">
        <v>21904</v>
      </c>
      <c r="B1084" s="109" t="s">
        <v>872</v>
      </c>
      <c r="C1084" s="110">
        <v>0</v>
      </c>
      <c r="D1084" s="110"/>
    </row>
    <row r="1085" spans="1:4" s="101" customFormat="1" ht="18.0" customHeight="1" x14ac:dyDescent="0.15">
      <c r="A1085" s="108">
        <v>21905</v>
      </c>
      <c r="B1085" s="109" t="s">
        <v>873</v>
      </c>
      <c r="C1085" s="110">
        <v>0</v>
      </c>
      <c r="D1085" s="110"/>
    </row>
    <row r="1086" spans="1:4" s="101" customFormat="1" ht="18.0" customHeight="1" x14ac:dyDescent="0.15">
      <c r="A1086" s="108">
        <v>21906</v>
      </c>
      <c r="B1086" s="109" t="s">
        <v>650</v>
      </c>
      <c r="C1086" s="110">
        <v>0</v>
      </c>
      <c r="D1086" s="110"/>
    </row>
    <row r="1087" spans="1:4" s="101" customFormat="1" ht="18.0" customHeight="1" x14ac:dyDescent="0.15">
      <c r="A1087" s="108">
        <v>21907</v>
      </c>
      <c r="B1087" s="109" t="s">
        <v>874</v>
      </c>
      <c r="C1087" s="110">
        <v>0</v>
      </c>
      <c r="D1087" s="110"/>
    </row>
    <row r="1088" spans="1:4" s="101" customFormat="1" ht="18.0" customHeight="1" x14ac:dyDescent="0.15">
      <c r="A1088" s="108">
        <v>21908</v>
      </c>
      <c r="B1088" s="109" t="s">
        <v>875</v>
      </c>
      <c r="C1088" s="110">
        <v>0</v>
      </c>
      <c r="D1088" s="110"/>
    </row>
    <row r="1089" spans="1:4" s="101" customFormat="1" ht="18.0" customHeight="1" x14ac:dyDescent="0.15">
      <c r="A1089" s="108">
        <v>21999</v>
      </c>
      <c r="B1089" s="109" t="s">
        <v>876</v>
      </c>
      <c r="C1089" s="110">
        <v>0</v>
      </c>
      <c r="D1089" s="110"/>
    </row>
    <row r="1090" spans="1:4" s="102" customFormat="1" ht="18.0" customHeight="1" x14ac:dyDescent="0.15">
      <c r="A1090" s="108">
        <v>220</v>
      </c>
      <c r="B1090" s="109" t="s">
        <v>877</v>
      </c>
      <c r="C1090" s="110">
        <f>C1091+C1118+C1133</f>
        <v>4435</v>
      </c>
      <c r="D1090" s="110">
        <f>D1091+D1118+D1133</f>
        <v>0</v>
      </c>
    </row>
    <row r="1091" spans="1:4" s="101" customFormat="1" ht="18.0" customHeight="1" x14ac:dyDescent="0.15">
      <c r="A1091" s="108">
        <v>22001</v>
      </c>
      <c r="B1091" s="109" t="s">
        <v>878</v>
      </c>
      <c r="C1091" s="110">
        <f>SUM(C1092:C1117)</f>
        <v>4097</v>
      </c>
      <c r="D1091" s="110">
        <f>SUM(D1092:D1109)</f>
        <v>0</v>
      </c>
    </row>
    <row r="1092" spans="1:4" s="101" customFormat="1" ht="18.0" customHeight="1" x14ac:dyDescent="0.15">
      <c r="A1092" s="108">
        <v>2200101</v>
      </c>
      <c r="B1092" s="111" t="s">
        <v>57</v>
      </c>
      <c r="C1092" s="110">
        <v>2082</v>
      </c>
      <c r="D1092" s="110"/>
    </row>
    <row r="1093" spans="1:4" s="101" customFormat="1" ht="18.0" customHeight="1" x14ac:dyDescent="0.15">
      <c r="A1093" s="108">
        <v>2200102</v>
      </c>
      <c r="B1093" s="111" t="s">
        <v>58</v>
      </c>
      <c r="C1093" s="110">
        <v>0</v>
      </c>
      <c r="D1093" s="110"/>
    </row>
    <row r="1094" spans="1:4" s="101" customFormat="1" ht="18.0" customHeight="1" x14ac:dyDescent="0.15">
      <c r="A1094" s="108">
        <v>2200103</v>
      </c>
      <c r="B1094" s="111" t="s">
        <v>59</v>
      </c>
      <c r="C1094" s="110">
        <v>0</v>
      </c>
      <c r="D1094" s="110"/>
    </row>
    <row r="1095" spans="1:4" s="101" customFormat="1" ht="18.0" customHeight="1" x14ac:dyDescent="0.15">
      <c r="A1095" s="108">
        <v>2200104</v>
      </c>
      <c r="B1095" s="111" t="s">
        <v>879</v>
      </c>
      <c r="C1095" s="110">
        <v>0</v>
      </c>
      <c r="D1095" s="110"/>
    </row>
    <row r="1096" spans="1:4" s="101" customFormat="1" ht="18.0" customHeight="1" x14ac:dyDescent="0.15">
      <c r="A1096" s="108">
        <v>2200105</v>
      </c>
      <c r="B1096" s="111" t="s">
        <v>880</v>
      </c>
      <c r="C1096" s="110">
        <v>0</v>
      </c>
      <c r="D1096" s="110"/>
    </row>
    <row r="1097" spans="1:4" s="101" customFormat="1" ht="18.0" customHeight="1" x14ac:dyDescent="0.15">
      <c r="A1097" s="108">
        <v>2200106</v>
      </c>
      <c r="B1097" s="111" t="s">
        <v>881</v>
      </c>
      <c r="C1097" s="110">
        <v>0</v>
      </c>
      <c r="D1097" s="110"/>
    </row>
    <row r="1098" spans="1:4" s="101" customFormat="1" ht="18.0" customHeight="1" x14ac:dyDescent="0.15">
      <c r="A1098" s="108">
        <v>2200107</v>
      </c>
      <c r="B1098" s="111" t="s">
        <v>882</v>
      </c>
      <c r="C1098" s="110">
        <v>0</v>
      </c>
      <c r="D1098" s="110"/>
    </row>
    <row r="1099" spans="1:4" s="101" customFormat="1" ht="18.0" customHeight="1" x14ac:dyDescent="0.15">
      <c r="A1099" s="108">
        <v>2200108</v>
      </c>
      <c r="B1099" s="111" t="s">
        <v>883</v>
      </c>
      <c r="C1099" s="110">
        <v>0</v>
      </c>
      <c r="D1099" s="110"/>
    </row>
    <row r="1100" spans="1:4" s="101" customFormat="1" ht="18.0" customHeight="1" x14ac:dyDescent="0.15">
      <c r="A1100" s="108">
        <v>2200109</v>
      </c>
      <c r="B1100" s="111" t="s">
        <v>884</v>
      </c>
      <c r="C1100" s="110">
        <v>0</v>
      </c>
      <c r="D1100" s="110"/>
    </row>
    <row r="1101" spans="1:4" s="101" customFormat="1" ht="18.0" customHeight="1" x14ac:dyDescent="0.15">
      <c r="A1101" s="108">
        <v>2200110</v>
      </c>
      <c r="B1101" s="111" t="s">
        <v>885</v>
      </c>
      <c r="C1101" s="110">
        <v>0</v>
      </c>
      <c r="D1101" s="110"/>
    </row>
    <row r="1102" spans="1:4" s="101" customFormat="1" ht="18.0" customHeight="1" x14ac:dyDescent="0.15">
      <c r="A1102" s="108">
        <v>2200112</v>
      </c>
      <c r="B1102" s="111" t="s">
        <v>886</v>
      </c>
      <c r="C1102" s="110">
        <v>0</v>
      </c>
      <c r="D1102" s="110"/>
    </row>
    <row r="1103" spans="1:4" s="101" customFormat="1" ht="18.0" customHeight="1" x14ac:dyDescent="0.15">
      <c r="A1103" s="108">
        <v>2200113</v>
      </c>
      <c r="B1103" s="111" t="s">
        <v>887</v>
      </c>
      <c r="C1103" s="110">
        <v>0</v>
      </c>
      <c r="D1103" s="110"/>
    </row>
    <row r="1104" spans="1:4" s="101" customFormat="1" ht="18.0" customHeight="1" x14ac:dyDescent="0.15">
      <c r="A1104" s="108">
        <v>2200114</v>
      </c>
      <c r="B1104" s="111" t="s">
        <v>888</v>
      </c>
      <c r="C1104" s="110">
        <v>0</v>
      </c>
      <c r="D1104" s="110"/>
    </row>
    <row r="1105" spans="1:4" s="101" customFormat="1" ht="18.0" customHeight="1" x14ac:dyDescent="0.15">
      <c r="A1105" s="108">
        <v>2200115</v>
      </c>
      <c r="B1105" s="111" t="s">
        <v>889</v>
      </c>
      <c r="C1105" s="110">
        <v>0</v>
      </c>
      <c r="D1105" s="110"/>
    </row>
    <row r="1106" spans="1:4" s="102" customFormat="1" ht="18.0" customHeight="1" x14ac:dyDescent="0.15">
      <c r="A1106" s="108">
        <v>2200116</v>
      </c>
      <c r="B1106" s="111" t="s">
        <v>890</v>
      </c>
      <c r="C1106" s="110">
        <v>0</v>
      </c>
      <c r="D1106" s="110"/>
    </row>
    <row r="1107" spans="1:4" s="101" customFormat="1" ht="18.0" customHeight="1" x14ac:dyDescent="0.15">
      <c r="A1107" s="108">
        <v>2200119</v>
      </c>
      <c r="B1107" s="111" t="s">
        <v>891</v>
      </c>
      <c r="C1107" s="110">
        <v>0</v>
      </c>
      <c r="D1107" s="110"/>
    </row>
    <row r="1108" spans="1:4" s="101" customFormat="1" ht="18.0" customHeight="1" x14ac:dyDescent="0.15">
      <c r="A1108" s="108">
        <v>2200150</v>
      </c>
      <c r="B1108" s="111" t="s">
        <v>892</v>
      </c>
      <c r="C1108" s="110"/>
      <c r="D1108" s="110"/>
    </row>
    <row r="1109" spans="1:4" s="101" customFormat="1" ht="18.0" customHeight="1" x14ac:dyDescent="0.15">
      <c r="A1109" s="108">
        <v>2200199</v>
      </c>
      <c r="B1109" s="111" t="s">
        <v>893</v>
      </c>
      <c r="C1109" s="110"/>
      <c r="D1109" s="110"/>
    </row>
    <row r="1110" spans="1:4" s="101" customFormat="1" ht="18.0" customHeight="1" x14ac:dyDescent="0.15">
      <c r="A1110" s="108">
        <v>2200215</v>
      </c>
      <c r="B1110" s="111" t="s">
        <v>894</v>
      </c>
      <c r="C1110" s="110">
        <v>0</v>
      </c>
      <c r="D1110" s="110"/>
    </row>
    <row r="1111" spans="1:4" s="102" customFormat="1" ht="18.0" customHeight="1" x14ac:dyDescent="0.15">
      <c r="A1111" s="108">
        <v>2200217</v>
      </c>
      <c r="B1111" s="111" t="s">
        <v>895</v>
      </c>
      <c r="C1111" s="110">
        <v>0</v>
      </c>
      <c r="D1111" s="110"/>
    </row>
    <row r="1112" spans="1:4" s="101" customFormat="1" ht="18.0" customHeight="1" x14ac:dyDescent="0.15">
      <c r="A1112" s="108">
        <v>2200218</v>
      </c>
      <c r="B1112" s="111" t="s">
        <v>896</v>
      </c>
      <c r="C1112" s="110">
        <v>0</v>
      </c>
      <c r="D1112" s="110"/>
    </row>
    <row r="1113" spans="1:4" s="101" customFormat="1" ht="18.0" customHeight="1" x14ac:dyDescent="0.15">
      <c r="A1113" s="108">
        <v>2200250</v>
      </c>
      <c r="B1113" s="111" t="s">
        <v>897</v>
      </c>
      <c r="C1113" s="110">
        <v>0</v>
      </c>
      <c r="D1113" s="110"/>
    </row>
    <row r="1114" spans="1:4" s="101" customFormat="1" ht="18.0" customHeight="1" x14ac:dyDescent="0.15">
      <c r="A1114" s="108">
        <v>2200299</v>
      </c>
      <c r="B1114" s="111" t="s">
        <v>898</v>
      </c>
      <c r="C1114" s="110">
        <v>0</v>
      </c>
      <c r="D1114" s="110"/>
    </row>
    <row r="1115" spans="1:4" s="101" customFormat="1" ht="18.0" customHeight="1" x14ac:dyDescent="0.15">
      <c r="A1115" s="108">
        <v>2200301</v>
      </c>
      <c r="B1115" s="111" t="s">
        <v>899</v>
      </c>
      <c r="C1115" s="110">
        <v>0</v>
      </c>
      <c r="D1115" s="110"/>
    </row>
    <row r="1116" spans="1:4" s="101" customFormat="1" ht="18.0" customHeight="1" x14ac:dyDescent="0.15">
      <c r="A1116" s="108">
        <v>2200302</v>
      </c>
      <c r="B1116" s="111" t="s">
        <v>66</v>
      </c>
      <c r="C1116" s="110">
        <v>2012</v>
      </c>
      <c r="D1116" s="110"/>
    </row>
    <row r="1117" spans="1:4" s="101" customFormat="1" ht="18.0" customHeight="1" x14ac:dyDescent="0.15">
      <c r="A1117" s="108">
        <v>2200303</v>
      </c>
      <c r="B1117" s="111" t="s">
        <v>900</v>
      </c>
      <c r="C1117" s="110">
        <v>3</v>
      </c>
      <c r="D1117" s="110"/>
    </row>
    <row r="1118" spans="1:4" s="101" customFormat="1" ht="18.0" customHeight="1" x14ac:dyDescent="0.15">
      <c r="A1118" s="108">
        <v>22005</v>
      </c>
      <c r="B1118" s="109" t="s">
        <v>901</v>
      </c>
      <c r="C1118" s="110">
        <f>SUM(C1119:C1132)</f>
        <v>338</v>
      </c>
      <c r="D1118" s="110">
        <f>SUM(D1119:D1132)</f>
        <v>0</v>
      </c>
    </row>
    <row r="1119" spans="1:4" s="101" customFormat="1" ht="18.0" customHeight="1" x14ac:dyDescent="0.15">
      <c r="A1119" s="108">
        <v>2200501</v>
      </c>
      <c r="B1119" s="111" t="s">
        <v>57</v>
      </c>
      <c r="C1119" s="110">
        <v>0</v>
      </c>
      <c r="D1119" s="110"/>
    </row>
    <row r="1120" spans="1:4" s="101" customFormat="1" ht="18.0" customHeight="1" x14ac:dyDescent="0.15">
      <c r="A1120" s="108">
        <v>2200502</v>
      </c>
      <c r="B1120" s="111" t="s">
        <v>58</v>
      </c>
      <c r="C1120" s="110">
        <v>55</v>
      </c>
      <c r="D1120" s="110"/>
    </row>
    <row r="1121" spans="1:4" s="101" customFormat="1" ht="18.0" customHeight="1" x14ac:dyDescent="0.15">
      <c r="A1121" s="108">
        <v>2200503</v>
      </c>
      <c r="B1121" s="111" t="s">
        <v>59</v>
      </c>
      <c r="C1121" s="110">
        <v>0</v>
      </c>
      <c r="D1121" s="110"/>
    </row>
    <row r="1122" spans="1:4" s="101" customFormat="1" ht="18.0" customHeight="1" x14ac:dyDescent="0.15">
      <c r="A1122" s="108">
        <v>2200504</v>
      </c>
      <c r="B1122" s="111" t="s">
        <v>902</v>
      </c>
      <c r="C1122" s="110">
        <v>188</v>
      </c>
      <c r="D1122" s="110"/>
    </row>
    <row r="1123" spans="1:4" s="101" customFormat="1" ht="18.0" customHeight="1" x14ac:dyDescent="0.15">
      <c r="A1123" s="108">
        <v>2200506</v>
      </c>
      <c r="B1123" s="111" t="s">
        <v>903</v>
      </c>
      <c r="C1123" s="110">
        <v>0</v>
      </c>
      <c r="D1123" s="110"/>
    </row>
    <row r="1124" spans="1:4" s="101" customFormat="1" ht="18.0" customHeight="1" x14ac:dyDescent="0.15">
      <c r="A1124" s="108">
        <v>2200507</v>
      </c>
      <c r="B1124" s="111" t="s">
        <v>904</v>
      </c>
      <c r="C1124" s="110">
        <v>0</v>
      </c>
      <c r="D1124" s="110"/>
    </row>
    <row r="1125" spans="1:4" s="102" customFormat="1" ht="18.0" customHeight="1" x14ac:dyDescent="0.15">
      <c r="A1125" s="108">
        <v>2200508</v>
      </c>
      <c r="B1125" s="111" t="s">
        <v>905</v>
      </c>
      <c r="C1125" s="110">
        <v>0</v>
      </c>
      <c r="D1125" s="110"/>
    </row>
    <row r="1126" spans="1:4" s="101" customFormat="1" ht="18.0" customHeight="1" x14ac:dyDescent="0.15">
      <c r="A1126" s="108">
        <v>2200509</v>
      </c>
      <c r="B1126" s="111" t="s">
        <v>906</v>
      </c>
      <c r="C1126" s="110">
        <v>95</v>
      </c>
      <c r="D1126" s="110"/>
    </row>
    <row r="1127" spans="1:4" s="101" customFormat="1" ht="18.0" customHeight="1" x14ac:dyDescent="0.15">
      <c r="A1127" s="108">
        <v>2200510</v>
      </c>
      <c r="B1127" s="111" t="s">
        <v>907</v>
      </c>
      <c r="C1127" s="110">
        <v>0</v>
      </c>
      <c r="D1127" s="110"/>
    </row>
    <row r="1128" spans="1:4" s="101" customFormat="1" ht="18.0" customHeight="1" x14ac:dyDescent="0.15">
      <c r="A1128" s="108">
        <v>2200511</v>
      </c>
      <c r="B1128" s="111" t="s">
        <v>908</v>
      </c>
      <c r="C1128" s="110">
        <v>0</v>
      </c>
      <c r="D1128" s="110"/>
    </row>
    <row r="1129" spans="1:4" s="101" customFormat="1" ht="18.0" customHeight="1" x14ac:dyDescent="0.15">
      <c r="A1129" s="108">
        <v>2200512</v>
      </c>
      <c r="B1129" s="111" t="s">
        <v>909</v>
      </c>
      <c r="C1129" s="110">
        <v>0</v>
      </c>
      <c r="D1129" s="110"/>
    </row>
    <row r="1130" spans="1:4" s="101" customFormat="1" ht="18.0" customHeight="1" x14ac:dyDescent="0.15">
      <c r="A1130" s="108">
        <v>2200513</v>
      </c>
      <c r="B1130" s="111" t="s">
        <v>910</v>
      </c>
      <c r="C1130" s="110">
        <v>0</v>
      </c>
      <c r="D1130" s="110"/>
    </row>
    <row r="1131" spans="1:4" s="101" customFormat="1" ht="18.0" customHeight="1" x14ac:dyDescent="0.15">
      <c r="A1131" s="108">
        <v>2200514</v>
      </c>
      <c r="B1131" s="111" t="s">
        <v>911</v>
      </c>
      <c r="C1131" s="110">
        <v>0</v>
      </c>
      <c r="D1131" s="110"/>
    </row>
    <row r="1132" spans="1:4" s="101" customFormat="1" ht="18.0" customHeight="1" x14ac:dyDescent="0.15">
      <c r="A1132" s="108">
        <v>2200599</v>
      </c>
      <c r="B1132" s="111" t="s">
        <v>912</v>
      </c>
      <c r="C1132" s="110">
        <v>0</v>
      </c>
      <c r="D1132" s="110"/>
    </row>
    <row r="1133" spans="1:4" s="101" customFormat="1" ht="18.0" customHeight="1" x14ac:dyDescent="0.15">
      <c r="A1133" s="108">
        <v>22099</v>
      </c>
      <c r="B1133" s="109" t="s">
        <v>913</v>
      </c>
      <c r="C1133" s="110"/>
      <c r="D1133" s="110"/>
    </row>
    <row r="1134" spans="1:4" s="102" customFormat="1" ht="18.0" customHeight="1" x14ac:dyDescent="0.15">
      <c r="A1134" s="108">
        <v>221</v>
      </c>
      <c r="B1134" s="109" t="s">
        <v>914</v>
      </c>
      <c r="C1134" s="110">
        <f>SUM(C1135,C1146,C1150)</f>
        <v>27160</v>
      </c>
      <c r="D1134" s="110">
        <f>SUM(D1135,D1146,D1150)</f>
        <v>4395</v>
      </c>
    </row>
    <row r="1135" spans="1:4" s="101" customFormat="1" ht="18.0" customHeight="1" x14ac:dyDescent="0.15">
      <c r="A1135" s="108">
        <v>22101</v>
      </c>
      <c r="B1135" s="109" t="s">
        <v>915</v>
      </c>
      <c r="C1135" s="110">
        <f>SUM(C1136:C1145)</f>
        <v>4395</v>
      </c>
      <c r="D1135" s="110">
        <f>SUM(D1136:D1145)</f>
        <v>4395</v>
      </c>
    </row>
    <row r="1136" spans="1:4" s="101" customFormat="1" ht="18.0" customHeight="1" x14ac:dyDescent="0.15">
      <c r="A1136" s="108">
        <v>2210101</v>
      </c>
      <c r="B1136" s="111" t="s">
        <v>916</v>
      </c>
      <c r="C1136" s="110">
        <v>0</v>
      </c>
      <c r="D1136" s="110"/>
    </row>
    <row r="1137" spans="1:4" s="101" customFormat="1" ht="18.0" customHeight="1" x14ac:dyDescent="0.15">
      <c r="A1137" s="108">
        <v>2210102</v>
      </c>
      <c r="B1137" s="111" t="s">
        <v>917</v>
      </c>
      <c r="C1137" s="110">
        <v>0</v>
      </c>
      <c r="D1137" s="110"/>
    </row>
    <row r="1138" spans="1:4" s="101" customFormat="1" ht="18.0" customHeight="1" x14ac:dyDescent="0.15">
      <c r="A1138" s="108">
        <v>2210103</v>
      </c>
      <c r="B1138" s="111" t="s">
        <v>918</v>
      </c>
      <c r="C1138" s="110">
        <v>0</v>
      </c>
      <c r="D1138" s="110"/>
    </row>
    <row r="1139" spans="1:4" s="101" customFormat="1" ht="18.0" customHeight="1" x14ac:dyDescent="0.15">
      <c r="A1139" s="108">
        <v>2210104</v>
      </c>
      <c r="B1139" s="111" t="s">
        <v>919</v>
      </c>
      <c r="C1139" s="110">
        <v>0</v>
      </c>
      <c r="D1139" s="110"/>
    </row>
    <row r="1140" spans="1:4" s="101" customFormat="1" ht="18.0" customHeight="1" x14ac:dyDescent="0.15">
      <c r="A1140" s="108">
        <v>2210105</v>
      </c>
      <c r="B1140" s="111" t="s">
        <v>920</v>
      </c>
      <c r="C1140" s="110">
        <v>0</v>
      </c>
      <c r="D1140" s="110"/>
    </row>
    <row r="1141" spans="1:4" s="102" customFormat="1" ht="18.0" customHeight="1" x14ac:dyDescent="0.15">
      <c r="A1141" s="108">
        <v>2210106</v>
      </c>
      <c r="B1141" s="111" t="s">
        <v>921</v>
      </c>
      <c r="C1141" s="110">
        <v>0</v>
      </c>
      <c r="D1141" s="110"/>
    </row>
    <row r="1142" spans="1:4" s="101" customFormat="1" ht="18.0" customHeight="1" x14ac:dyDescent="0.15">
      <c r="A1142" s="108">
        <v>2210107</v>
      </c>
      <c r="B1142" s="111" t="s">
        <v>922</v>
      </c>
      <c r="C1142" s="110">
        <v>0</v>
      </c>
      <c r="D1142" s="110"/>
    </row>
    <row r="1143" spans="1:4" s="101" customFormat="1" ht="18.0" customHeight="1" x14ac:dyDescent="0.15">
      <c r="A1143" s="108"/>
      <c r="B1143" s="111" t="s">
        <v>923</v>
      </c>
      <c r="C1143" s="110"/>
      <c r="D1143" s="110"/>
    </row>
    <row r="1144" spans="1:4" s="101" customFormat="1" ht="18.0" customHeight="1" x14ac:dyDescent="0.15">
      <c r="A1144" s="108"/>
      <c r="B1144" s="111" t="s">
        <v>924</v>
      </c>
      <c r="C1144" s="110"/>
      <c r="D1144" s="110"/>
    </row>
    <row r="1145" spans="1:4" s="101" customFormat="1" ht="18.0" customHeight="1" x14ac:dyDescent="0.15">
      <c r="A1145" s="108">
        <v>2210199</v>
      </c>
      <c r="B1145" s="111" t="s">
        <v>925</v>
      </c>
      <c r="C1145" s="110">
        <v>4395</v>
      </c>
      <c r="D1145" s="110">
        <v>4395</v>
      </c>
    </row>
    <row r="1146" spans="1:4" s="101" customFormat="1" ht="18.0" customHeight="1" x14ac:dyDescent="0.15">
      <c r="A1146" s="108">
        <v>22102</v>
      </c>
      <c r="B1146" s="109" t="s">
        <v>926</v>
      </c>
      <c r="C1146" s="110">
        <f>SUM(C1147:C1149)</f>
        <v>16907</v>
      </c>
      <c r="D1146" s="110">
        <f>SUM(D1147:D1149)</f>
        <v>0</v>
      </c>
    </row>
    <row r="1147" spans="1:4" s="101" customFormat="1" ht="18.0" customHeight="1" x14ac:dyDescent="0.15">
      <c r="A1147" s="108">
        <v>2210201</v>
      </c>
      <c r="B1147" s="111" t="s">
        <v>927</v>
      </c>
      <c r="C1147" s="110">
        <v>16907</v>
      </c>
      <c r="D1147" s="110"/>
    </row>
    <row r="1148" spans="1:4" s="102" customFormat="1" ht="18.0" customHeight="1" x14ac:dyDescent="0.15">
      <c r="A1148" s="108">
        <v>2210202</v>
      </c>
      <c r="B1148" s="111" t="s">
        <v>928</v>
      </c>
      <c r="C1148" s="110">
        <v>0</v>
      </c>
      <c r="D1148" s="110"/>
    </row>
    <row r="1149" spans="1:4" s="101" customFormat="1" ht="18.0" customHeight="1" x14ac:dyDescent="0.15">
      <c r="A1149" s="108">
        <v>2210203</v>
      </c>
      <c r="B1149" s="111" t="s">
        <v>929</v>
      </c>
      <c r="C1149" s="110">
        <v>0</v>
      </c>
      <c r="D1149" s="110"/>
    </row>
    <row r="1150" spans="1:4" s="101" customFormat="1" ht="18.0" customHeight="1" x14ac:dyDescent="0.15">
      <c r="A1150" s="108">
        <v>22103</v>
      </c>
      <c r="B1150" s="109" t="s">
        <v>930</v>
      </c>
      <c r="C1150" s="110">
        <f>SUM(C1151:C1153)</f>
        <v>5858</v>
      </c>
      <c r="D1150" s="110">
        <f>SUM(D1151:D1153)</f>
        <v>0</v>
      </c>
    </row>
    <row r="1151" spans="1:4" s="101" customFormat="1" ht="18.0" customHeight="1" x14ac:dyDescent="0.15">
      <c r="A1151" s="108">
        <v>2210301</v>
      </c>
      <c r="B1151" s="111" t="s">
        <v>931</v>
      </c>
      <c r="C1151" s="110">
        <v>0</v>
      </c>
      <c r="D1151" s="110"/>
    </row>
    <row r="1152" spans="1:4" s="101" customFormat="1" ht="18.0" customHeight="1" x14ac:dyDescent="0.15">
      <c r="A1152" s="108">
        <v>2210302</v>
      </c>
      <c r="B1152" s="111" t="s">
        <v>932</v>
      </c>
      <c r="C1152" s="110">
        <v>5858</v>
      </c>
      <c r="D1152" s="110"/>
    </row>
    <row r="1153" spans="1:4" s="101" customFormat="1" ht="18.0" customHeight="1" x14ac:dyDescent="0.15">
      <c r="A1153" s="108">
        <v>2210399</v>
      </c>
      <c r="B1153" s="111" t="s">
        <v>933</v>
      </c>
      <c r="C1153" s="110">
        <v>0</v>
      </c>
      <c r="D1153" s="110"/>
    </row>
    <row r="1154" spans="1:4" s="101" customFormat="1" ht="18.0" customHeight="1" x14ac:dyDescent="0.15">
      <c r="A1154" s="108">
        <v>222</v>
      </c>
      <c r="B1154" s="109" t="s">
        <v>934</v>
      </c>
      <c r="C1154" s="110">
        <f>SUM(C1155,C1170,C1184,C1189,C1195)</f>
        <v>682</v>
      </c>
      <c r="D1154" s="110">
        <f>SUM(D1155,D1170,D1184,D1189,D1195)</f>
        <v>682</v>
      </c>
    </row>
    <row r="1155" spans="1:4" s="102" customFormat="1" ht="18.0" customHeight="1" x14ac:dyDescent="0.15">
      <c r="A1155" s="108">
        <v>22201</v>
      </c>
      <c r="B1155" s="109" t="s">
        <v>935</v>
      </c>
      <c r="C1155" s="110">
        <f>SUM(C1156:C1169)</f>
        <v>682</v>
      </c>
      <c r="D1155" s="110">
        <f>SUM(D1156:D1169)</f>
        <v>682</v>
      </c>
    </row>
    <row r="1156" spans="1:4" s="102" customFormat="1" ht="18.0" customHeight="1" x14ac:dyDescent="0.15">
      <c r="A1156" s="108">
        <v>2220101</v>
      </c>
      <c r="B1156" s="111" t="s">
        <v>57</v>
      </c>
      <c r="C1156" s="110">
        <v>0</v>
      </c>
      <c r="D1156" s="110"/>
    </row>
    <row r="1157" spans="1:4" s="101" customFormat="1" ht="18.0" customHeight="1" x14ac:dyDescent="0.15">
      <c r="A1157" s="108">
        <v>2220102</v>
      </c>
      <c r="B1157" s="111" t="s">
        <v>58</v>
      </c>
      <c r="C1157" s="110">
        <v>0</v>
      </c>
      <c r="D1157" s="110"/>
    </row>
    <row r="1158" spans="1:4" s="101" customFormat="1" ht="18.0" customHeight="1" x14ac:dyDescent="0.15">
      <c r="A1158" s="108">
        <v>2220103</v>
      </c>
      <c r="B1158" s="111" t="s">
        <v>59</v>
      </c>
      <c r="C1158" s="110">
        <v>0</v>
      </c>
      <c r="D1158" s="110"/>
    </row>
    <row r="1159" spans="1:4" s="101" customFormat="1" ht="18.0" customHeight="1" x14ac:dyDescent="0.15">
      <c r="A1159" s="108">
        <v>2220104</v>
      </c>
      <c r="B1159" s="111" t="s">
        <v>936</v>
      </c>
      <c r="C1159" s="110">
        <v>0</v>
      </c>
      <c r="D1159" s="110"/>
    </row>
    <row r="1160" spans="1:4" s="101" customFormat="1" ht="18.0" customHeight="1" x14ac:dyDescent="0.15">
      <c r="A1160" s="108">
        <v>2220105</v>
      </c>
      <c r="B1160" s="111" t="s">
        <v>937</v>
      </c>
      <c r="C1160" s="110">
        <v>0</v>
      </c>
      <c r="D1160" s="110"/>
    </row>
    <row r="1161" spans="1:4" s="101" customFormat="1" ht="18.0" customHeight="1" x14ac:dyDescent="0.15">
      <c r="A1161" s="108">
        <v>2220106</v>
      </c>
      <c r="B1161" s="111" t="s">
        <v>938</v>
      </c>
      <c r="C1161" s="110">
        <v>0</v>
      </c>
      <c r="D1161" s="110"/>
    </row>
    <row r="1162" spans="1:4" s="101" customFormat="1" ht="18.0" customHeight="1" x14ac:dyDescent="0.15">
      <c r="A1162" s="108">
        <v>2220107</v>
      </c>
      <c r="B1162" s="111" t="s">
        <v>939</v>
      </c>
      <c r="C1162" s="110">
        <v>0</v>
      </c>
      <c r="D1162" s="110"/>
    </row>
    <row r="1163" spans="1:4" s="101" customFormat="1" ht="18.0" customHeight="1" x14ac:dyDescent="0.15">
      <c r="A1163" s="108">
        <v>2220112</v>
      </c>
      <c r="B1163" s="111" t="s">
        <v>940</v>
      </c>
      <c r="C1163" s="110">
        <v>0</v>
      </c>
      <c r="D1163" s="110"/>
    </row>
    <row r="1164" spans="1:4" s="101" customFormat="1" ht="18.0" customHeight="1" x14ac:dyDescent="0.15">
      <c r="A1164" s="108">
        <v>2220113</v>
      </c>
      <c r="B1164" s="111" t="s">
        <v>941</v>
      </c>
      <c r="C1164" s="110">
        <v>0</v>
      </c>
      <c r="D1164" s="110"/>
    </row>
    <row r="1165" spans="1:4" s="101" customFormat="1" ht="18.0" customHeight="1" x14ac:dyDescent="0.15">
      <c r="A1165" s="108">
        <v>2220114</v>
      </c>
      <c r="B1165" s="111" t="s">
        <v>942</v>
      </c>
      <c r="C1165" s="110">
        <v>0</v>
      </c>
      <c r="D1165" s="110"/>
    </row>
    <row r="1166" spans="1:4" s="102" customFormat="1" ht="18.0" customHeight="1" x14ac:dyDescent="0.15">
      <c r="A1166" s="108">
        <v>2220115</v>
      </c>
      <c r="B1166" s="111" t="s">
        <v>943</v>
      </c>
      <c r="C1166" s="110">
        <v>682</v>
      </c>
      <c r="D1166" s="110">
        <v>682</v>
      </c>
    </row>
    <row r="1167" spans="1:4" s="101" customFormat="1" ht="18.0" customHeight="1" x14ac:dyDescent="0.15">
      <c r="A1167" s="108">
        <v>2220118</v>
      </c>
      <c r="B1167" s="111" t="s">
        <v>944</v>
      </c>
      <c r="C1167" s="110">
        <v>0</v>
      </c>
      <c r="D1167" s="110"/>
    </row>
    <row r="1168" spans="1:4" s="101" customFormat="1" ht="18.0" customHeight="1" x14ac:dyDescent="0.15">
      <c r="A1168" s="108">
        <v>2220150</v>
      </c>
      <c r="B1168" s="111" t="s">
        <v>66</v>
      </c>
      <c r="C1168" s="110">
        <v>0</v>
      </c>
      <c r="D1168" s="110"/>
    </row>
    <row r="1169" spans="1:4" s="101" customFormat="1" ht="18.0" customHeight="1" x14ac:dyDescent="0.15">
      <c r="A1169" s="108">
        <v>2220199</v>
      </c>
      <c r="B1169" s="111" t="s">
        <v>945</v>
      </c>
      <c r="C1169" s="110">
        <v>0</v>
      </c>
      <c r="D1169" s="110"/>
    </row>
    <row r="1170" spans="1:4" s="101" customFormat="1" ht="18.0" customHeight="1" x14ac:dyDescent="0.15">
      <c r="A1170" s="108">
        <v>22202</v>
      </c>
      <c r="B1170" s="109" t="s">
        <v>946</v>
      </c>
      <c r="C1170" s="110">
        <f>SUM(C1171:C1183)</f>
        <v>0</v>
      </c>
      <c r="D1170" s="110">
        <f>SUM(D1171:D1183)</f>
        <v>0</v>
      </c>
    </row>
    <row r="1171" spans="1:4" s="101" customFormat="1" ht="18.0" customHeight="1" x14ac:dyDescent="0.15">
      <c r="A1171" s="108">
        <v>2220201</v>
      </c>
      <c r="B1171" s="111" t="s">
        <v>57</v>
      </c>
      <c r="C1171" s="110">
        <v>0</v>
      </c>
      <c r="D1171" s="110"/>
    </row>
    <row r="1172" spans="1:4" s="101" customFormat="1" ht="18.0" customHeight="1" x14ac:dyDescent="0.15">
      <c r="A1172" s="108">
        <v>2220202</v>
      </c>
      <c r="B1172" s="111" t="s">
        <v>58</v>
      </c>
      <c r="C1172" s="110">
        <v>0</v>
      </c>
      <c r="D1172" s="110"/>
    </row>
    <row r="1173" spans="1:4" s="101" customFormat="1" ht="18.0" customHeight="1" x14ac:dyDescent="0.15">
      <c r="A1173" s="108">
        <v>2220203</v>
      </c>
      <c r="B1173" s="111" t="s">
        <v>59</v>
      </c>
      <c r="C1173" s="110">
        <v>0</v>
      </c>
      <c r="D1173" s="110"/>
    </row>
    <row r="1174" spans="1:4" s="101" customFormat="1" ht="18.0" customHeight="1" x14ac:dyDescent="0.15">
      <c r="A1174" s="108">
        <v>2220204</v>
      </c>
      <c r="B1174" s="111" t="s">
        <v>947</v>
      </c>
      <c r="C1174" s="110">
        <v>0</v>
      </c>
      <c r="D1174" s="110"/>
    </row>
    <row r="1175" spans="1:4" s="101" customFormat="1" ht="18.0" customHeight="1" x14ac:dyDescent="0.15">
      <c r="A1175" s="108">
        <v>2220205</v>
      </c>
      <c r="B1175" s="111" t="s">
        <v>948</v>
      </c>
      <c r="C1175" s="110">
        <v>0</v>
      </c>
      <c r="D1175" s="110"/>
    </row>
    <row r="1176" spans="1:4" s="101" customFormat="1" ht="18.0" customHeight="1" x14ac:dyDescent="0.15">
      <c r="A1176" s="108">
        <v>2220206</v>
      </c>
      <c r="B1176" s="111" t="s">
        <v>949</v>
      </c>
      <c r="C1176" s="110">
        <v>0</v>
      </c>
      <c r="D1176" s="110"/>
    </row>
    <row r="1177" spans="1:4" s="101" customFormat="1" ht="18.0" customHeight="1" x14ac:dyDescent="0.15">
      <c r="A1177" s="108">
        <v>2220207</v>
      </c>
      <c r="B1177" s="111" t="s">
        <v>950</v>
      </c>
      <c r="C1177" s="110">
        <v>0</v>
      </c>
      <c r="D1177" s="110"/>
    </row>
    <row r="1178" spans="1:4" s="101" customFormat="1" ht="18.0" customHeight="1" x14ac:dyDescent="0.15">
      <c r="A1178" s="108">
        <v>2220209</v>
      </c>
      <c r="B1178" s="111" t="s">
        <v>951</v>
      </c>
      <c r="C1178" s="110">
        <v>0</v>
      </c>
      <c r="D1178" s="110"/>
    </row>
    <row r="1179" spans="1:4" s="102" customFormat="1" ht="18.0" customHeight="1" x14ac:dyDescent="0.15">
      <c r="A1179" s="108">
        <v>2220210</v>
      </c>
      <c r="B1179" s="111" t="s">
        <v>952</v>
      </c>
      <c r="C1179" s="110">
        <v>0</v>
      </c>
      <c r="D1179" s="110"/>
    </row>
    <row r="1180" spans="1:4" s="101" customFormat="1" ht="18.0" customHeight="1" x14ac:dyDescent="0.15">
      <c r="A1180" s="108">
        <v>2220211</v>
      </c>
      <c r="B1180" s="111" t="s">
        <v>953</v>
      </c>
      <c r="C1180" s="110">
        <v>0</v>
      </c>
      <c r="D1180" s="110"/>
    </row>
    <row r="1181" spans="1:4" s="101" customFormat="1" ht="18.0" customHeight="1" x14ac:dyDescent="0.15">
      <c r="A1181" s="108">
        <v>2220212</v>
      </c>
      <c r="B1181" s="111" t="s">
        <v>954</v>
      </c>
      <c r="C1181" s="110">
        <v>0</v>
      </c>
      <c r="D1181" s="110"/>
    </row>
    <row r="1182" spans="1:4" s="102" customFormat="1" ht="18.0" customHeight="1" x14ac:dyDescent="0.15">
      <c r="A1182" s="108">
        <v>2220250</v>
      </c>
      <c r="B1182" s="111" t="s">
        <v>66</v>
      </c>
      <c r="C1182" s="110">
        <v>0</v>
      </c>
      <c r="D1182" s="110"/>
    </row>
    <row r="1183" spans="1:4" s="101" customFormat="1" ht="18.0" customHeight="1" x14ac:dyDescent="0.15">
      <c r="A1183" s="108">
        <v>2220299</v>
      </c>
      <c r="B1183" s="111" t="s">
        <v>955</v>
      </c>
      <c r="C1183" s="110">
        <v>0</v>
      </c>
      <c r="D1183" s="110"/>
    </row>
    <row r="1184" spans="1:4" s="101" customFormat="1" ht="18.0" customHeight="1" x14ac:dyDescent="0.15">
      <c r="A1184" s="108">
        <v>22203</v>
      </c>
      <c r="B1184" s="109" t="s">
        <v>956</v>
      </c>
      <c r="C1184" s="110">
        <f>SUM(C1185:C1188)</f>
        <v>0</v>
      </c>
      <c r="D1184" s="110">
        <f>SUM(D1185:D1188)</f>
        <v>0</v>
      </c>
    </row>
    <row r="1185" spans="1:4" s="101" customFormat="1" ht="18.0" customHeight="1" x14ac:dyDescent="0.15">
      <c r="A1185" s="108">
        <v>2220301</v>
      </c>
      <c r="B1185" s="111" t="s">
        <v>957</v>
      </c>
      <c r="C1185" s="110">
        <v>0</v>
      </c>
      <c r="D1185" s="110"/>
    </row>
    <row r="1186" spans="1:4" s="101" customFormat="1" ht="18.0" customHeight="1" x14ac:dyDescent="0.15">
      <c r="A1186" s="108">
        <v>2220303</v>
      </c>
      <c r="B1186" s="111" t="s">
        <v>958</v>
      </c>
      <c r="C1186" s="110">
        <v>0</v>
      </c>
      <c r="D1186" s="110"/>
    </row>
    <row r="1187" spans="1:4" s="101" customFormat="1" ht="18.0" customHeight="1" x14ac:dyDescent="0.15">
      <c r="A1187" s="108">
        <v>2220304</v>
      </c>
      <c r="B1187" s="111" t="s">
        <v>959</v>
      </c>
      <c r="C1187" s="110">
        <v>0</v>
      </c>
      <c r="D1187" s="110"/>
    </row>
    <row r="1188" spans="1:4" s="101" customFormat="1" ht="18.0" customHeight="1" x14ac:dyDescent="0.15">
      <c r="A1188" s="108">
        <v>2220399</v>
      </c>
      <c r="B1188" s="111" t="s">
        <v>960</v>
      </c>
      <c r="C1188" s="110">
        <v>0</v>
      </c>
      <c r="D1188" s="110"/>
    </row>
    <row r="1189" spans="1:4" s="101" customFormat="1" ht="18.0" customHeight="1" x14ac:dyDescent="0.15">
      <c r="A1189" s="108">
        <v>22204</v>
      </c>
      <c r="B1189" s="109" t="s">
        <v>961</v>
      </c>
      <c r="C1189" s="110">
        <f>SUM(C1190:C1194)</f>
        <v>0</v>
      </c>
      <c r="D1189" s="110">
        <f>SUM(D1190:D1194)</f>
        <v>0</v>
      </c>
    </row>
    <row r="1190" spans="1:4" s="101" customFormat="1" ht="18.0" customHeight="1" x14ac:dyDescent="0.15">
      <c r="A1190" s="108">
        <v>2220401</v>
      </c>
      <c r="B1190" s="111" t="s">
        <v>962</v>
      </c>
      <c r="C1190" s="110">
        <v>0</v>
      </c>
      <c r="D1190" s="110"/>
    </row>
    <row r="1191" spans="1:4" s="101" customFormat="1" ht="18.0" customHeight="1" x14ac:dyDescent="0.15">
      <c r="A1191" s="108">
        <v>2220402</v>
      </c>
      <c r="B1191" s="111" t="s">
        <v>963</v>
      </c>
      <c r="C1191" s="110">
        <v>0</v>
      </c>
      <c r="D1191" s="110"/>
    </row>
    <row r="1192" spans="1:4" s="101" customFormat="1" ht="18.0" customHeight="1" x14ac:dyDescent="0.15">
      <c r="A1192" s="108">
        <v>2220403</v>
      </c>
      <c r="B1192" s="111" t="s">
        <v>964</v>
      </c>
      <c r="C1192" s="110">
        <v>0</v>
      </c>
      <c r="D1192" s="110"/>
    </row>
    <row r="1193" spans="1:4" s="101" customFormat="1" ht="18.0" customHeight="1" x14ac:dyDescent="0.15">
      <c r="A1193" s="108">
        <v>2220404</v>
      </c>
      <c r="B1193" s="111" t="s">
        <v>965</v>
      </c>
      <c r="C1193" s="110">
        <v>0</v>
      </c>
      <c r="D1193" s="110"/>
    </row>
    <row r="1194" spans="1:4" s="101" customFormat="1" ht="18.0" customHeight="1" x14ac:dyDescent="0.15">
      <c r="A1194" s="108">
        <v>2220499</v>
      </c>
      <c r="B1194" s="111" t="s">
        <v>966</v>
      </c>
      <c r="C1194" s="110">
        <v>0</v>
      </c>
      <c r="D1194" s="110"/>
    </row>
    <row r="1195" spans="1:4" s="101" customFormat="1" ht="18.0" customHeight="1" x14ac:dyDescent="0.15">
      <c r="A1195" s="108">
        <v>22205</v>
      </c>
      <c r="B1195" s="109" t="s">
        <v>967</v>
      </c>
      <c r="C1195" s="110">
        <f>SUM(C1196:C1206)</f>
        <v>0</v>
      </c>
      <c r="D1195" s="110">
        <f>SUM(D1196:D1206)</f>
        <v>0</v>
      </c>
    </row>
    <row r="1196" spans="1:4" s="101" customFormat="1" ht="18.0" customHeight="1" x14ac:dyDescent="0.15">
      <c r="A1196" s="108">
        <v>2220501</v>
      </c>
      <c r="B1196" s="111" t="s">
        <v>968</v>
      </c>
      <c r="C1196" s="110">
        <v>0</v>
      </c>
      <c r="D1196" s="110"/>
    </row>
    <row r="1197" spans="1:4" s="101" customFormat="1" ht="18.0" customHeight="1" x14ac:dyDescent="0.15">
      <c r="A1197" s="108">
        <v>2220502</v>
      </c>
      <c r="B1197" s="111" t="s">
        <v>969</v>
      </c>
      <c r="C1197" s="110">
        <v>0</v>
      </c>
      <c r="D1197" s="110"/>
    </row>
    <row r="1198" spans="1:4" s="101" customFormat="1" ht="18.0" customHeight="1" x14ac:dyDescent="0.15">
      <c r="A1198" s="108">
        <v>2220503</v>
      </c>
      <c r="B1198" s="111" t="s">
        <v>970</v>
      </c>
      <c r="C1198" s="110">
        <v>0</v>
      </c>
      <c r="D1198" s="110"/>
    </row>
    <row r="1199" spans="1:4" s="101" customFormat="1" ht="18.0" customHeight="1" x14ac:dyDescent="0.15">
      <c r="A1199" s="108">
        <v>2220504</v>
      </c>
      <c r="B1199" s="111" t="s">
        <v>971</v>
      </c>
      <c r="C1199" s="110">
        <v>0</v>
      </c>
      <c r="D1199" s="110"/>
    </row>
    <row r="1200" spans="1:4" s="102" customFormat="1" ht="18.0" customHeight="1" x14ac:dyDescent="0.15">
      <c r="A1200" s="108">
        <v>2220505</v>
      </c>
      <c r="B1200" s="111" t="s">
        <v>972</v>
      </c>
      <c r="C1200" s="110">
        <v>0</v>
      </c>
      <c r="D1200" s="110"/>
    </row>
    <row r="1201" spans="1:4" s="101" customFormat="1" ht="18.0" customHeight="1" x14ac:dyDescent="0.15">
      <c r="A1201" s="108">
        <v>2220506</v>
      </c>
      <c r="B1201" s="111" t="s">
        <v>973</v>
      </c>
      <c r="C1201" s="110">
        <v>0</v>
      </c>
      <c r="D1201" s="110"/>
    </row>
    <row r="1202" spans="1:4" s="101" customFormat="1" ht="18.0" customHeight="1" x14ac:dyDescent="0.15">
      <c r="A1202" s="108">
        <v>2220507</v>
      </c>
      <c r="B1202" s="111" t="s">
        <v>974</v>
      </c>
      <c r="C1202" s="110">
        <v>0</v>
      </c>
      <c r="D1202" s="110"/>
    </row>
    <row r="1203" spans="1:4" s="101" customFormat="1" ht="18.0" customHeight="1" x14ac:dyDescent="0.15">
      <c r="A1203" s="108">
        <v>2220508</v>
      </c>
      <c r="B1203" s="111" t="s">
        <v>975</v>
      </c>
      <c r="C1203" s="110">
        <v>0</v>
      </c>
      <c r="D1203" s="110"/>
    </row>
    <row r="1204" spans="1:4" s="101" customFormat="1" ht="18.0" customHeight="1" x14ac:dyDescent="0.15">
      <c r="A1204" s="108">
        <v>2220509</v>
      </c>
      <c r="B1204" s="111" t="s">
        <v>976</v>
      </c>
      <c r="C1204" s="110">
        <v>0</v>
      </c>
      <c r="D1204" s="110"/>
    </row>
    <row r="1205" spans="1:4" s="101" customFormat="1" ht="18.0" customHeight="1" x14ac:dyDescent="0.15">
      <c r="A1205" s="108">
        <v>2220510</v>
      </c>
      <c r="B1205" s="111" t="s">
        <v>977</v>
      </c>
      <c r="C1205" s="110">
        <v>0</v>
      </c>
      <c r="D1205" s="110"/>
    </row>
    <row r="1206" spans="1:4" s="102" customFormat="1" ht="18.0" customHeight="1" x14ac:dyDescent="0.15">
      <c r="A1206" s="108">
        <v>2220599</v>
      </c>
      <c r="B1206" s="111" t="s">
        <v>978</v>
      </c>
      <c r="C1206" s="110">
        <v>0</v>
      </c>
      <c r="D1206" s="110"/>
    </row>
    <row r="1207" spans="1:4" s="101" customFormat="1" ht="18.0" customHeight="1" x14ac:dyDescent="0.15">
      <c r="A1207" s="108">
        <v>224</v>
      </c>
      <c r="B1207" s="109" t="s">
        <v>979</v>
      </c>
      <c r="C1207" s="110">
        <f>C1208+C1220+C1226+C1232+C1240+C1253+C1257+C1263</f>
        <v>1730</v>
      </c>
      <c r="D1207" s="110">
        <f>D1208+D1220+D1226+D1232+D1240+D1253+D1257+D1263</f>
        <v>0</v>
      </c>
    </row>
    <row r="1208" spans="1:4" s="101" customFormat="1" ht="18.0" customHeight="1" x14ac:dyDescent="0.15">
      <c r="A1208" s="108">
        <v>22401</v>
      </c>
      <c r="B1208" s="109" t="s">
        <v>980</v>
      </c>
      <c r="C1208" s="110">
        <f>SUM(C1209:C1219)</f>
        <v>1654</v>
      </c>
      <c r="D1208" s="110">
        <f>SUM(D1209:D1219)</f>
        <v>0</v>
      </c>
    </row>
    <row r="1209" spans="1:4" s="102" customFormat="1" ht="18.0" customHeight="1" x14ac:dyDescent="0.15">
      <c r="A1209" s="108">
        <v>2240101</v>
      </c>
      <c r="B1209" s="111" t="s">
        <v>57</v>
      </c>
      <c r="C1209" s="110">
        <v>1337</v>
      </c>
      <c r="D1209" s="110"/>
    </row>
    <row r="1210" spans="1:4" s="101" customFormat="1" ht="18.0" customHeight="1" x14ac:dyDescent="0.15">
      <c r="A1210" s="108">
        <v>2240102</v>
      </c>
      <c r="B1210" s="111" t="s">
        <v>58</v>
      </c>
      <c r="C1210" s="110">
        <v>0</v>
      </c>
      <c r="D1210" s="110"/>
    </row>
    <row r="1211" spans="1:4" s="101" customFormat="1" ht="18.0" customHeight="1" x14ac:dyDescent="0.15">
      <c r="A1211" s="108">
        <v>2240103</v>
      </c>
      <c r="B1211" s="111" t="s">
        <v>59</v>
      </c>
      <c r="C1211" s="110">
        <v>0</v>
      </c>
      <c r="D1211" s="110"/>
    </row>
    <row r="1212" spans="1:4" s="101" customFormat="1" ht="18.0" customHeight="1" x14ac:dyDescent="0.15">
      <c r="A1212" s="108">
        <v>2240104</v>
      </c>
      <c r="B1212" s="111" t="s">
        <v>981</v>
      </c>
      <c r="C1212" s="110">
        <v>0</v>
      </c>
      <c r="D1212" s="110"/>
    </row>
    <row r="1213" spans="1:4" s="101" customFormat="1" ht="18.0" customHeight="1" x14ac:dyDescent="0.15">
      <c r="A1213" s="108">
        <v>2240105</v>
      </c>
      <c r="B1213" s="111" t="s">
        <v>982</v>
      </c>
      <c r="C1213" s="110">
        <v>0</v>
      </c>
      <c r="D1213" s="110"/>
    </row>
    <row r="1214" spans="1:4" s="101" customFormat="1" ht="18.0" customHeight="1" x14ac:dyDescent="0.15">
      <c r="A1214" s="108">
        <v>2240106</v>
      </c>
      <c r="B1214" s="111" t="s">
        <v>983</v>
      </c>
      <c r="C1214" s="110">
        <v>0</v>
      </c>
      <c r="D1214" s="110"/>
    </row>
    <row r="1215" spans="1:4" s="101" customFormat="1" ht="18.0" customHeight="1" x14ac:dyDescent="0.15">
      <c r="A1215" s="108">
        <v>2240107</v>
      </c>
      <c r="B1215" s="111" t="s">
        <v>984</v>
      </c>
      <c r="C1215" s="110">
        <v>0</v>
      </c>
      <c r="D1215" s="110"/>
    </row>
    <row r="1216" spans="1:4" s="101" customFormat="1" ht="18.0" customHeight="1" x14ac:dyDescent="0.15">
      <c r="A1216" s="108">
        <v>2240108</v>
      </c>
      <c r="B1216" s="111" t="s">
        <v>985</v>
      </c>
      <c r="C1216" s="110">
        <v>0</v>
      </c>
      <c r="D1216" s="110"/>
    </row>
    <row r="1217" spans="1:4" s="101" customFormat="1" ht="18.0" customHeight="1" x14ac:dyDescent="0.15">
      <c r="A1217" s="108">
        <v>2240109</v>
      </c>
      <c r="B1217" s="111" t="s">
        <v>986</v>
      </c>
      <c r="C1217" s="110">
        <v>0</v>
      </c>
      <c r="D1217" s="110"/>
    </row>
    <row r="1218" spans="1:4" s="101" customFormat="1" ht="18.0" customHeight="1" x14ac:dyDescent="0.15">
      <c r="A1218" s="108">
        <v>2240150</v>
      </c>
      <c r="B1218" s="111" t="s">
        <v>66</v>
      </c>
      <c r="C1218" s="110">
        <v>317</v>
      </c>
      <c r="D1218" s="110"/>
    </row>
    <row r="1219" spans="1:4" s="101" customFormat="1" ht="18.0" customHeight="1" x14ac:dyDescent="0.15">
      <c r="A1219" s="108">
        <v>2240199</v>
      </c>
      <c r="B1219" s="111" t="s">
        <v>987</v>
      </c>
      <c r="C1219" s="110">
        <v>0</v>
      </c>
      <c r="D1219" s="110"/>
    </row>
    <row r="1220" spans="1:4" s="101" customFormat="1" ht="18.0" customHeight="1" x14ac:dyDescent="0.15">
      <c r="A1220" s="108">
        <v>22402</v>
      </c>
      <c r="B1220" s="109" t="s">
        <v>988</v>
      </c>
      <c r="C1220" s="110">
        <f>SUM(C1221:C1225)</f>
        <v>0</v>
      </c>
      <c r="D1220" s="110">
        <f>SUM(D1221:D1225)</f>
        <v>0</v>
      </c>
    </row>
    <row r="1221" spans="1:4" s="102" customFormat="1" ht="18.0" customHeight="1" x14ac:dyDescent="0.15">
      <c r="A1221" s="108">
        <v>2240201</v>
      </c>
      <c r="B1221" s="111" t="s">
        <v>57</v>
      </c>
      <c r="C1221" s="110">
        <v>0</v>
      </c>
      <c r="D1221" s="110"/>
    </row>
    <row r="1222" spans="1:4" s="102" customFormat="1" ht="18.0" customHeight="1" x14ac:dyDescent="0.15">
      <c r="A1222" s="108">
        <v>2240202</v>
      </c>
      <c r="B1222" s="111" t="s">
        <v>58</v>
      </c>
      <c r="C1222" s="110">
        <v>0</v>
      </c>
      <c r="D1222" s="110"/>
    </row>
    <row r="1223" spans="1:4" s="101" customFormat="1" ht="18.0" customHeight="1" x14ac:dyDescent="0.15">
      <c r="A1223" s="108">
        <v>2240203</v>
      </c>
      <c r="B1223" s="111" t="s">
        <v>59</v>
      </c>
      <c r="C1223" s="110">
        <v>0</v>
      </c>
      <c r="D1223" s="110"/>
    </row>
    <row r="1224" spans="1:4" s="101" customFormat="1" ht="18.0" customHeight="1" x14ac:dyDescent="0.15">
      <c r="A1224" s="108">
        <v>2240204</v>
      </c>
      <c r="B1224" s="111" t="s">
        <v>989</v>
      </c>
      <c r="C1224" s="110">
        <v>0</v>
      </c>
      <c r="D1224" s="110"/>
    </row>
    <row r="1225" spans="1:4" s="101" customFormat="1" ht="18.0" customHeight="1" x14ac:dyDescent="0.15">
      <c r="A1225" s="108">
        <v>2240299</v>
      </c>
      <c r="B1225" s="111" t="s">
        <v>990</v>
      </c>
      <c r="C1225" s="110">
        <v>0</v>
      </c>
      <c r="D1225" s="110"/>
    </row>
    <row r="1226" spans="1:4" s="101" customFormat="1" ht="18.0" customHeight="1" x14ac:dyDescent="0.15">
      <c r="A1226" s="108">
        <v>22403</v>
      </c>
      <c r="B1226" s="109" t="s">
        <v>991</v>
      </c>
      <c r="C1226" s="110">
        <f>SUM(C1227:C1231)</f>
        <v>0</v>
      </c>
      <c r="D1226" s="110">
        <f>SUM(D1227:D1231)</f>
        <v>0</v>
      </c>
    </row>
    <row r="1227" spans="1:4" s="101" customFormat="1" ht="18.0" customHeight="1" x14ac:dyDescent="0.15">
      <c r="A1227" s="108">
        <v>2240301</v>
      </c>
      <c r="B1227" s="111" t="s">
        <v>57</v>
      </c>
      <c r="C1227" s="110">
        <v>0</v>
      </c>
      <c r="D1227" s="110"/>
    </row>
    <row r="1228" spans="1:4" s="101" customFormat="1" ht="18.0" customHeight="1" x14ac:dyDescent="0.15">
      <c r="A1228" s="108">
        <v>2240302</v>
      </c>
      <c r="B1228" s="111" t="s">
        <v>58</v>
      </c>
      <c r="C1228" s="110">
        <v>0</v>
      </c>
      <c r="D1228" s="110"/>
    </row>
    <row r="1229" spans="1:4" s="101" customFormat="1" ht="18.0" customHeight="1" x14ac:dyDescent="0.15">
      <c r="A1229" s="108">
        <v>2240303</v>
      </c>
      <c r="B1229" s="111" t="s">
        <v>59</v>
      </c>
      <c r="C1229" s="110">
        <v>0</v>
      </c>
      <c r="D1229" s="110"/>
    </row>
    <row r="1230" spans="1:4" s="101" customFormat="1" ht="18.0" customHeight="1" x14ac:dyDescent="0.15">
      <c r="A1230" s="108">
        <v>2240304</v>
      </c>
      <c r="B1230" s="111" t="s">
        <v>992</v>
      </c>
      <c r="C1230" s="110">
        <v>0</v>
      </c>
      <c r="D1230" s="110"/>
    </row>
    <row r="1231" spans="1:4" s="101" customFormat="1" ht="18.0" customHeight="1" x14ac:dyDescent="0.15">
      <c r="A1231" s="108">
        <v>2240399</v>
      </c>
      <c r="B1231" s="111" t="s">
        <v>993</v>
      </c>
      <c r="C1231" s="110">
        <v>0</v>
      </c>
      <c r="D1231" s="110"/>
    </row>
    <row r="1232" spans="1:4" s="101" customFormat="1" ht="18.0" customHeight="1" x14ac:dyDescent="0.15">
      <c r="A1232" s="108">
        <v>22404</v>
      </c>
      <c r="B1232" s="109" t="s">
        <v>994</v>
      </c>
      <c r="C1232" s="110">
        <f>SUM(C1233:C1239)</f>
        <v>0</v>
      </c>
      <c r="D1232" s="110">
        <f>SUM(D1233:D1239)</f>
        <v>0</v>
      </c>
    </row>
    <row r="1233" spans="1:4" s="101" customFormat="1" ht="18.0" customHeight="1" x14ac:dyDescent="0.15">
      <c r="A1233" s="108">
        <v>2240401</v>
      </c>
      <c r="B1233" s="111" t="s">
        <v>57</v>
      </c>
      <c r="C1233" s="110">
        <v>0</v>
      </c>
      <c r="D1233" s="110"/>
    </row>
    <row r="1234" spans="1:4" s="101" customFormat="1" ht="18.0" customHeight="1" x14ac:dyDescent="0.15">
      <c r="A1234" s="108">
        <v>2240402</v>
      </c>
      <c r="B1234" s="111" t="s">
        <v>58</v>
      </c>
      <c r="C1234" s="110">
        <v>0</v>
      </c>
      <c r="D1234" s="110"/>
    </row>
    <row r="1235" spans="1:4" s="101" customFormat="1" ht="18.0" customHeight="1" x14ac:dyDescent="0.15">
      <c r="A1235" s="108">
        <v>2240403</v>
      </c>
      <c r="B1235" s="111" t="s">
        <v>59</v>
      </c>
      <c r="C1235" s="110">
        <v>0</v>
      </c>
      <c r="D1235" s="110"/>
    </row>
    <row r="1236" spans="1:4" s="101" customFormat="1" ht="18.0" customHeight="1" x14ac:dyDescent="0.15">
      <c r="A1236" s="108">
        <v>2240404</v>
      </c>
      <c r="B1236" s="111" t="s">
        <v>995</v>
      </c>
      <c r="C1236" s="110">
        <v>0</v>
      </c>
      <c r="D1236" s="110"/>
    </row>
    <row r="1237" spans="1:4" s="101" customFormat="1" ht="18.0" customHeight="1" x14ac:dyDescent="0.15">
      <c r="A1237" s="108">
        <v>2240405</v>
      </c>
      <c r="B1237" s="111" t="s">
        <v>996</v>
      </c>
      <c r="C1237" s="110">
        <v>0</v>
      </c>
      <c r="D1237" s="110"/>
    </row>
    <row r="1238" spans="1:4" s="101" customFormat="1" ht="18.0" customHeight="1" x14ac:dyDescent="0.15">
      <c r="A1238" s="108">
        <v>2240450</v>
      </c>
      <c r="B1238" s="111" t="s">
        <v>66</v>
      </c>
      <c r="C1238" s="110">
        <v>0</v>
      </c>
      <c r="D1238" s="110"/>
    </row>
    <row r="1239" spans="1:4" s="101" customFormat="1" ht="18.0" customHeight="1" x14ac:dyDescent="0.15">
      <c r="A1239" s="108">
        <v>2240499</v>
      </c>
      <c r="B1239" s="111" t="s">
        <v>997</v>
      </c>
      <c r="C1239" s="110">
        <v>0</v>
      </c>
      <c r="D1239" s="110"/>
    </row>
    <row r="1240" spans="1:4" s="101" customFormat="1" ht="18.0" customHeight="1" x14ac:dyDescent="0.15">
      <c r="A1240" s="108">
        <v>22405</v>
      </c>
      <c r="B1240" s="109" t="s">
        <v>998</v>
      </c>
      <c r="C1240" s="110">
        <f>SUM(C1241:C1252)</f>
        <v>76</v>
      </c>
      <c r="D1240" s="110">
        <f>SUM(D1241:D1252)</f>
        <v>0</v>
      </c>
    </row>
    <row r="1241" spans="1:4" s="101" customFormat="1" ht="18.0" customHeight="1" x14ac:dyDescent="0.15">
      <c r="A1241" s="108">
        <v>2240501</v>
      </c>
      <c r="B1241" s="111" t="s">
        <v>57</v>
      </c>
      <c r="C1241" s="110">
        <v>0</v>
      </c>
      <c r="D1241" s="110"/>
    </row>
    <row r="1242" spans="1:4" s="101" customFormat="1" ht="18.0" customHeight="1" x14ac:dyDescent="0.15">
      <c r="A1242" s="108">
        <v>2240502</v>
      </c>
      <c r="B1242" s="111" t="s">
        <v>58</v>
      </c>
      <c r="C1242" s="110">
        <v>0</v>
      </c>
      <c r="D1242" s="110"/>
    </row>
    <row r="1243" spans="1:4" s="101" customFormat="1" ht="18.0" customHeight="1" x14ac:dyDescent="0.15">
      <c r="A1243" s="108">
        <v>2240503</v>
      </c>
      <c r="B1243" s="111" t="s">
        <v>59</v>
      </c>
      <c r="C1243" s="110">
        <v>0</v>
      </c>
      <c r="D1243" s="110"/>
    </row>
    <row r="1244" spans="1:4" s="101" customFormat="1" ht="18.0" customHeight="1" x14ac:dyDescent="0.15">
      <c r="A1244" s="108">
        <v>2240504</v>
      </c>
      <c r="B1244" s="111" t="s">
        <v>999</v>
      </c>
      <c r="C1244" s="110">
        <v>0</v>
      </c>
      <c r="D1244" s="110"/>
    </row>
    <row r="1245" spans="1:4" s="101" customFormat="1" ht="18.0" customHeight="1" x14ac:dyDescent="0.15">
      <c r="A1245" s="108">
        <v>2240505</v>
      </c>
      <c r="B1245" s="111" t="s">
        <v>1000</v>
      </c>
      <c r="C1245" s="110">
        <v>0</v>
      </c>
      <c r="D1245" s="110"/>
    </row>
    <row r="1246" spans="1:4" s="101" customFormat="1" ht="18.0" customHeight="1" x14ac:dyDescent="0.15">
      <c r="A1246" s="108">
        <v>2240506</v>
      </c>
      <c r="B1246" s="111" t="s">
        <v>1001</v>
      </c>
      <c r="C1246" s="110">
        <v>0</v>
      </c>
      <c r="D1246" s="110"/>
    </row>
    <row r="1247" spans="1:4" s="101" customFormat="1" ht="18.0" customHeight="1" x14ac:dyDescent="0.15">
      <c r="A1247" s="108">
        <v>2240507</v>
      </c>
      <c r="B1247" s="111" t="s">
        <v>1002</v>
      </c>
      <c r="C1247" s="110">
        <v>0</v>
      </c>
      <c r="D1247" s="110"/>
    </row>
    <row r="1248" spans="1:4" s="101" customFormat="1" ht="18.0" customHeight="1" x14ac:dyDescent="0.15">
      <c r="A1248" s="108">
        <v>2240508</v>
      </c>
      <c r="B1248" s="111" t="s">
        <v>1003</v>
      </c>
      <c r="C1248" s="110">
        <v>0</v>
      </c>
      <c r="D1248" s="110"/>
    </row>
    <row r="1249" spans="1:4" s="101" customFormat="1" ht="18.0" customHeight="1" x14ac:dyDescent="0.15">
      <c r="A1249" s="108">
        <v>2240509</v>
      </c>
      <c r="B1249" s="111" t="s">
        <v>1004</v>
      </c>
      <c r="C1249" s="110">
        <v>0</v>
      </c>
      <c r="D1249" s="110"/>
    </row>
    <row r="1250" spans="1:4" s="101" customFormat="1" ht="18.0" customHeight="1" x14ac:dyDescent="0.15">
      <c r="A1250" s="108">
        <v>2240510</v>
      </c>
      <c r="B1250" s="111" t="s">
        <v>1005</v>
      </c>
      <c r="C1250" s="110">
        <v>0</v>
      </c>
      <c r="D1250" s="110"/>
    </row>
    <row r="1251" spans="1:4" s="101" customFormat="1" ht="18.0" customHeight="1" x14ac:dyDescent="0.15">
      <c r="A1251" s="108">
        <v>2240550</v>
      </c>
      <c r="B1251" s="111" t="s">
        <v>1006</v>
      </c>
      <c r="C1251" s="110">
        <v>0</v>
      </c>
      <c r="D1251" s="110"/>
    </row>
    <row r="1252" spans="1:4" s="101" customFormat="1" ht="18.0" customHeight="1" x14ac:dyDescent="0.15">
      <c r="A1252" s="108">
        <v>2240599</v>
      </c>
      <c r="B1252" s="111" t="s">
        <v>1007</v>
      </c>
      <c r="C1252" s="110">
        <v>76</v>
      </c>
      <c r="D1252" s="110"/>
    </row>
    <row r="1253" spans="1:4" s="101" customFormat="1" ht="18.0" customHeight="1" x14ac:dyDescent="0.15">
      <c r="A1253" s="108">
        <v>22406</v>
      </c>
      <c r="B1253" s="109" t="s">
        <v>1008</v>
      </c>
      <c r="C1253" s="110">
        <f>SUM(C1254:C1256)</f>
        <v>0</v>
      </c>
      <c r="D1253" s="110">
        <f>SUM(D1254:D1256)</f>
        <v>0</v>
      </c>
    </row>
    <row r="1254" spans="1:4" s="101" customFormat="1" ht="18.0" customHeight="1" x14ac:dyDescent="0.15">
      <c r="A1254" s="108">
        <v>2240601</v>
      </c>
      <c r="B1254" s="111" t="s">
        <v>1009</v>
      </c>
      <c r="C1254" s="110">
        <v>0</v>
      </c>
      <c r="D1254" s="110"/>
    </row>
    <row r="1255" spans="1:4" s="101" customFormat="1" ht="18.0" customHeight="1" x14ac:dyDescent="0.15">
      <c r="A1255" s="108">
        <v>2240602</v>
      </c>
      <c r="B1255" s="111" t="s">
        <v>1010</v>
      </c>
      <c r="C1255" s="110">
        <v>0</v>
      </c>
      <c r="D1255" s="110"/>
    </row>
    <row r="1256" spans="1:4" s="101" customFormat="1" ht="18.0" customHeight="1" x14ac:dyDescent="0.15">
      <c r="A1256" s="108">
        <v>2240699</v>
      </c>
      <c r="B1256" s="111" t="s">
        <v>1011</v>
      </c>
      <c r="C1256" s="110">
        <v>0</v>
      </c>
      <c r="D1256" s="110"/>
    </row>
    <row r="1257" spans="1:4" s="101" customFormat="1" ht="18.0" customHeight="1" x14ac:dyDescent="0.15">
      <c r="A1257" s="108">
        <v>22407</v>
      </c>
      <c r="B1257" s="109" t="s">
        <v>1012</v>
      </c>
      <c r="C1257" s="110">
        <f>SUM(C1258:C1262)</f>
        <v>0</v>
      </c>
      <c r="D1257" s="110">
        <f>SUM(D1258:D1262)</f>
        <v>0</v>
      </c>
    </row>
    <row r="1258" spans="1:4" s="101" customFormat="1" ht="18.0" customHeight="1" x14ac:dyDescent="0.15">
      <c r="A1258" s="108">
        <v>2240701</v>
      </c>
      <c r="B1258" s="111" t="s">
        <v>1013</v>
      </c>
      <c r="C1258" s="110">
        <v>0</v>
      </c>
      <c r="D1258" s="110"/>
    </row>
    <row r="1259" spans="1:4" s="101" customFormat="1" ht="18.0" customHeight="1" x14ac:dyDescent="0.15">
      <c r="A1259" s="108">
        <v>2240702</v>
      </c>
      <c r="B1259" s="111" t="s">
        <v>1014</v>
      </c>
      <c r="C1259" s="110">
        <v>0</v>
      </c>
      <c r="D1259" s="110"/>
    </row>
    <row r="1260" spans="1:4" s="101" customFormat="1" ht="18.0" customHeight="1" x14ac:dyDescent="0.15">
      <c r="A1260" s="108">
        <v>2240703</v>
      </c>
      <c r="B1260" s="111" t="s">
        <v>1015</v>
      </c>
      <c r="C1260" s="110">
        <v>0</v>
      </c>
      <c r="D1260" s="110"/>
    </row>
    <row r="1261" spans="1:4" s="101" customFormat="1" ht="18.0" customHeight="1" x14ac:dyDescent="0.15">
      <c r="A1261" s="108">
        <v>2240704</v>
      </c>
      <c r="B1261" s="111" t="s">
        <v>1016</v>
      </c>
      <c r="C1261" s="110">
        <v>0</v>
      </c>
      <c r="D1261" s="110"/>
    </row>
    <row r="1262" spans="1:4" s="101" customFormat="1" ht="18.0" customHeight="1" x14ac:dyDescent="0.15">
      <c r="A1262" s="108">
        <v>2240799</v>
      </c>
      <c r="B1262" s="111" t="s">
        <v>1017</v>
      </c>
      <c r="C1262" s="110">
        <v>0</v>
      </c>
      <c r="D1262" s="110"/>
    </row>
    <row r="1263" spans="1:4" s="101" customFormat="1" ht="18.0" customHeight="1" x14ac:dyDescent="0.15">
      <c r="A1263" s="108">
        <v>22499</v>
      </c>
      <c r="B1263" s="109" t="s">
        <v>1018</v>
      </c>
      <c r="C1263" s="110">
        <v>0</v>
      </c>
      <c r="D1263" s="110"/>
    </row>
    <row r="1264" spans="1:4" s="101" customFormat="1" ht="18.0" customHeight="1" x14ac:dyDescent="0.15">
      <c r="A1264" s="108">
        <v>227</v>
      </c>
      <c r="B1264" s="109" t="s">
        <v>1019</v>
      </c>
      <c r="C1264" s="110">
        <v>4000</v>
      </c>
      <c r="D1264" s="110"/>
    </row>
    <row r="1265" spans="1:4" s="101" customFormat="1" ht="18.0" customHeight="1" x14ac:dyDescent="0.15">
      <c r="A1265" s="108">
        <v>229</v>
      </c>
      <c r="B1265" s="109" t="s">
        <v>1020</v>
      </c>
      <c r="C1265" s="110">
        <f>C1266</f>
        <v>0</v>
      </c>
      <c r="D1265" s="110">
        <f>D1266</f>
        <v>0</v>
      </c>
    </row>
    <row r="1266" spans="1:4" s="101" customFormat="1" ht="18.0" customHeight="1" x14ac:dyDescent="0.15">
      <c r="A1266" s="108">
        <v>22999</v>
      </c>
      <c r="B1266" s="109" t="s">
        <v>876</v>
      </c>
      <c r="C1266" s="110">
        <f>C1267</f>
        <v>0</v>
      </c>
      <c r="D1266" s="110">
        <f>D1267</f>
        <v>0</v>
      </c>
    </row>
    <row r="1267" spans="1:4" s="101" customFormat="1" ht="18.0" customHeight="1" x14ac:dyDescent="0.15">
      <c r="A1267" s="108">
        <v>2299901</v>
      </c>
      <c r="B1267" s="111" t="s">
        <v>1021</v>
      </c>
      <c r="C1267" s="110">
        <v>0</v>
      </c>
      <c r="D1267" s="110"/>
    </row>
    <row r="1268" spans="1:4" s="101" customFormat="1" ht="18.0" customHeight="1" x14ac:dyDescent="0.15">
      <c r="A1268" s="108">
        <v>232</v>
      </c>
      <c r="B1268" s="109" t="s">
        <v>1022</v>
      </c>
      <c r="C1268" s="110">
        <f>SUM(C1269:C1269)</f>
        <v>28543</v>
      </c>
      <c r="D1268" s="110">
        <f>SUM(D1269:D1269)</f>
        <v>0</v>
      </c>
    </row>
    <row r="1269" spans="1:4" s="101" customFormat="1" ht="18.0" customHeight="1" x14ac:dyDescent="0.15">
      <c r="A1269" s="108">
        <v>23203</v>
      </c>
      <c r="B1269" s="109" t="s">
        <v>1023</v>
      </c>
      <c r="C1269" s="110">
        <f>SUM(C1270:C1273)</f>
        <v>28543</v>
      </c>
      <c r="D1269" s="110">
        <f>SUM(D1270:D1273)</f>
        <v>0</v>
      </c>
    </row>
    <row r="1270" spans="1:4" s="101" customFormat="1" ht="18.0" customHeight="1" x14ac:dyDescent="0.15">
      <c r="A1270" s="108">
        <v>2320301</v>
      </c>
      <c r="B1270" s="111" t="s">
        <v>1024</v>
      </c>
      <c r="C1270" s="110">
        <v>0</v>
      </c>
      <c r="D1270" s="110"/>
    </row>
    <row r="1271" spans="1:4" s="101" customFormat="1" ht="18.0" customHeight="1" x14ac:dyDescent="0.15">
      <c r="A1271" s="108">
        <v>2320302</v>
      </c>
      <c r="B1271" s="111" t="s">
        <v>1025</v>
      </c>
      <c r="C1271" s="110">
        <v>1082</v>
      </c>
      <c r="D1271" s="110"/>
    </row>
    <row r="1272" spans="1:4" s="102" customFormat="1" ht="18.0" customHeight="1" x14ac:dyDescent="0.15">
      <c r="A1272" s="108">
        <v>2320303</v>
      </c>
      <c r="B1272" s="111" t="s">
        <v>1026</v>
      </c>
      <c r="C1272" s="110">
        <v>0</v>
      </c>
      <c r="D1272" s="110"/>
    </row>
    <row r="1273" spans="1:4" s="101" customFormat="1" ht="18.0" customHeight="1" x14ac:dyDescent="0.15">
      <c r="A1273" s="108">
        <v>2320304</v>
      </c>
      <c r="B1273" s="111" t="s">
        <v>1027</v>
      </c>
      <c r="C1273" s="110">
        <v>27461</v>
      </c>
      <c r="D1273" s="110"/>
    </row>
    <row r="1274" spans="1:4" s="101" customFormat="1" ht="18.0" customHeight="1" x14ac:dyDescent="0.15">
      <c r="A1274" s="108">
        <v>233</v>
      </c>
      <c r="B1274" s="109" t="s">
        <v>1028</v>
      </c>
      <c r="C1274" s="110">
        <f>SUM(C1275:C1275)</f>
        <v>0</v>
      </c>
      <c r="D1274" s="110">
        <f>SUM(D1275:D1275)</f>
        <v>0</v>
      </c>
    </row>
    <row r="1275" spans="1:4" s="101" customFormat="1" ht="18.0" customHeight="1" x14ac:dyDescent="0.15">
      <c r="A1275" s="108">
        <v>23303</v>
      </c>
      <c r="B1275" s="109" t="s">
        <v>1029</v>
      </c>
      <c r="C1275" s="110">
        <v>0</v>
      </c>
      <c r="D1275" s="110"/>
    </row>
    <row r="1276" spans="1:6" s="101" customFormat="1" ht="18.0" customHeight="1" x14ac:dyDescent="0.15">
      <c r="A1276" s="147"/>
      <c r="B1276" s="116" t="s">
        <v>1030</v>
      </c>
      <c r="C1276" s="156">
        <f>C5+C250+C253+C265+C356+C409+C463+C520+C640+C712+C785+C804+C915+C979+C1045+C1065+C1080+C1090+C1134+C1154+C1207+C1265+C1268+C1274+C1264</f>
        <v>385172</v>
      </c>
      <c r="D1276" s="156">
        <f>D5+D250+D253+D265+D356+D409+D463+D520+D640+D712+D785+D804+D915+D979+D1045+D1065+D1080+D1090+D1134+D1154+D1207+D1265+D1268+D1274+D1264</f>
        <v>25337</v>
      </c>
      <c r="F1276" s="118"/>
    </row>
    <row r="1277" spans="1:4" s="80" customFormat="1" ht="18.0" customHeight="1" x14ac:dyDescent="0.15">
      <c r="A1277" s="91"/>
      <c r="B1277" s="134" t="s">
        <v>1031</v>
      </c>
      <c r="C1277" s="156">
        <v>3100</v>
      </c>
      <c r="D1277" s="191"/>
    </row>
    <row r="1278" spans="1:4" s="80" customFormat="1" ht="18.0" customHeight="1" x14ac:dyDescent="0.15">
      <c r="A1278" s="91"/>
      <c r="B1278" s="134" t="s">
        <v>1032</v>
      </c>
      <c r="C1278" s="156">
        <f>C1279+C1280</f>
        <v>15265</v>
      </c>
      <c r="D1278" s="191"/>
    </row>
    <row r="1279" spans="1:4" s="80" customFormat="1" ht="18.0" customHeight="1" x14ac:dyDescent="0.15">
      <c r="A1279" s="91"/>
      <c r="B1279" s="192" t="s">
        <v>1033</v>
      </c>
      <c r="C1279" s="110">
        <f>7533+2047+5685</f>
        <v>15265</v>
      </c>
      <c r="D1279" s="191"/>
    </row>
    <row r="1280" spans="1:4" s="80" customFormat="1" ht="18.0" customHeight="1" x14ac:dyDescent="0.15">
      <c r="A1280" s="91"/>
      <c r="B1280" s="192" t="s">
        <v>1034</v>
      </c>
      <c r="C1280" s="110"/>
      <c r="D1280" s="191"/>
    </row>
    <row r="1281" spans="1:8" s="80" customFormat="1" ht="18.0" customHeight="1" x14ac:dyDescent="0.15">
      <c r="A1281" s="91"/>
      <c r="B1281" s="134" t="s">
        <v>1035</v>
      </c>
      <c r="C1281" s="156">
        <f>C1282+C1283</f>
        <v>0</v>
      </c>
      <c r="D1281" s="191"/>
      <c r="H1281" s="88"/>
    </row>
    <row r="1282" spans="1:4" s="80" customFormat="1" ht="18.0" customHeight="1" x14ac:dyDescent="0.15">
      <c r="A1282" s="91"/>
      <c r="B1282" s="192" t="s">
        <v>1036</v>
      </c>
      <c r="C1282" s="110"/>
      <c r="D1282" s="191"/>
    </row>
    <row r="1283" spans="1:4" s="80" customFormat="1" ht="18.0" customHeight="1" x14ac:dyDescent="0.15">
      <c r="A1283" s="91"/>
      <c r="B1283" s="192" t="s">
        <v>1037</v>
      </c>
      <c r="C1283" s="110"/>
      <c r="D1283" s="191"/>
    </row>
    <row r="1284" spans="1:4" s="80" customFormat="1" ht="18.0" customHeight="1" x14ac:dyDescent="0.15">
      <c r="A1284" s="91"/>
      <c r="B1284" s="134" t="s">
        <v>1188</v>
      </c>
      <c r="C1284" s="156">
        <f>C1285+C1291+C1295</f>
        <v>109385</v>
      </c>
      <c r="D1284" s="191"/>
    </row>
    <row r="1285" spans="1:5" s="80" customFormat="1" ht="18.0" customHeight="1" x14ac:dyDescent="0.15">
      <c r="A1285" s="91"/>
      <c r="B1285" s="134" t="s">
        <v>1123</v>
      </c>
      <c r="C1285" s="156">
        <f>SUM(C1286:C1290)</f>
        <v>12739</v>
      </c>
      <c r="D1285" s="191"/>
      <c r="E1285" s="88"/>
    </row>
    <row r="1286" spans="1:4" s="80" customFormat="1" ht="18.0" customHeight="1" x14ac:dyDescent="0.15">
      <c r="A1286" s="91"/>
      <c r="B1286" s="192" t="s">
        <v>1189</v>
      </c>
      <c r="C1286" s="110">
        <v>6229</v>
      </c>
      <c r="D1286" s="191"/>
    </row>
    <row r="1287" spans="1:4" s="80" customFormat="1" ht="18.0" customHeight="1" x14ac:dyDescent="0.15">
      <c r="A1287" s="91"/>
      <c r="B1287" s="192" t="s">
        <v>1190</v>
      </c>
      <c r="C1287" s="110">
        <v>3865</v>
      </c>
      <c r="D1287" s="191"/>
    </row>
    <row r="1288" spans="1:4" s="80" customFormat="1" ht="18.0" customHeight="1" x14ac:dyDescent="0.15">
      <c r="A1288" s="91"/>
      <c r="B1288" s="192" t="s">
        <v>1191</v>
      </c>
      <c r="C1288" s="110">
        <v>473</v>
      </c>
      <c r="D1288" s="191"/>
    </row>
    <row r="1289" spans="1:4" s="80" customFormat="1" ht="18.0" customHeight="1" x14ac:dyDescent="0.15">
      <c r="A1289" s="91"/>
      <c r="B1289" s="193" t="s">
        <v>1192</v>
      </c>
      <c r="C1289" s="110">
        <v>7499</v>
      </c>
      <c r="D1289" s="191"/>
    </row>
    <row r="1290" spans="1:4" s="80" customFormat="1" ht="18.0" customHeight="1" x14ac:dyDescent="0.15">
      <c r="A1290" s="91"/>
      <c r="B1290" s="194" t="s">
        <v>1193</v>
      </c>
      <c r="C1290" s="110">
        <v>-5327</v>
      </c>
      <c r="D1290" s="191"/>
    </row>
    <row r="1291" spans="1:5" s="80" customFormat="1" ht="18.0" customHeight="1" x14ac:dyDescent="0.15">
      <c r="A1291" s="91"/>
      <c r="B1291" s="134" t="s">
        <v>1194</v>
      </c>
      <c r="C1291" s="156">
        <f>C1292+C1293+C1294</f>
        <v>96646</v>
      </c>
      <c r="D1291" s="191"/>
      <c r="E1291" s="88"/>
    </row>
    <row r="1292" spans="1:4" s="80" customFormat="1" ht="18.0" customHeight="1" x14ac:dyDescent="0.15">
      <c r="A1292" s="91"/>
      <c r="B1292" s="192" t="s">
        <v>1195</v>
      </c>
      <c r="C1292" s="110">
        <v>58890</v>
      </c>
      <c r="D1292" s="191"/>
    </row>
    <row r="1293" spans="1:4" s="80" customFormat="1" ht="18.0" customHeight="1" x14ac:dyDescent="0.15">
      <c r="A1293" s="91"/>
      <c r="B1293" s="192" t="s">
        <v>1196</v>
      </c>
      <c r="C1293" s="110">
        <v>11178</v>
      </c>
      <c r="D1293" s="191"/>
    </row>
    <row r="1294" spans="1:4" s="80" customFormat="1" ht="18.0" customHeight="1" x14ac:dyDescent="0.15">
      <c r="A1294" s="91"/>
      <c r="B1294" s="192" t="s">
        <v>1197</v>
      </c>
      <c r="C1294" s="110">
        <v>26578</v>
      </c>
      <c r="D1294" s="191"/>
    </row>
    <row r="1295" spans="1:4" s="80" customFormat="1" ht="18.0" customHeight="1" x14ac:dyDescent="0.15">
      <c r="A1295" s="91"/>
      <c r="B1295" s="134" t="s">
        <v>1198</v>
      </c>
      <c r="C1295" s="110"/>
      <c r="D1295" s="191"/>
    </row>
    <row r="1296" spans="1:4" s="80" customFormat="1" ht="18.0" customHeight="1" x14ac:dyDescent="0.15">
      <c r="A1296" s="91"/>
      <c r="B1296" s="195" t="s">
        <v>1038</v>
      </c>
      <c r="C1296" s="156">
        <v>73577</v>
      </c>
      <c r="D1296" s="191"/>
    </row>
    <row r="1297" spans="1:4" s="80" customFormat="1" ht="18.0" customHeight="1" x14ac:dyDescent="0.15">
      <c r="A1297" s="91"/>
      <c r="B1297" s="195" t="s">
        <v>1039</v>
      </c>
      <c r="C1297" s="156"/>
      <c r="D1297" s="191"/>
    </row>
    <row r="1298" spans="1:4" s="80" customFormat="1" ht="18.0" customHeight="1" x14ac:dyDescent="0.15">
      <c r="A1298" s="91"/>
      <c r="B1298" s="195" t="s">
        <v>1040</v>
      </c>
      <c r="C1298" s="156"/>
      <c r="D1298" s="191"/>
    </row>
    <row r="1299" spans="1:4" s="80" customFormat="1" ht="18.0" customHeight="1" x14ac:dyDescent="0.15">
      <c r="A1299" s="91"/>
      <c r="B1299" s="196" t="s">
        <v>1041</v>
      </c>
      <c r="C1299" s="156"/>
      <c r="D1299" s="191"/>
    </row>
    <row r="1300" spans="1:4" s="80" customFormat="1" ht="18.0" customHeight="1" x14ac:dyDescent="0.15">
      <c r="A1300" s="91"/>
      <c r="B1300" s="91"/>
      <c r="C1300" s="156"/>
      <c r="D1300" s="191"/>
    </row>
    <row r="1301" spans="1:4" s="80" customFormat="1" ht="18.0" customHeight="1" x14ac:dyDescent="0.15">
      <c r="A1301" s="91"/>
      <c r="B1301" s="136" t="s">
        <v>1042</v>
      </c>
      <c r="C1301" s="156">
        <f>C1276+C1277+C1278+C1281+C1296+C1297+C1298+C1299+C1284</f>
        <v>586499</v>
      </c>
      <c r="D1301" s="191"/>
    </row>
    <row r="1302" spans="1:5" ht="18.0" customHeight="1" x14ac:dyDescent="0.15">
      <c r="E1302" s="80"/>
    </row>
    <row r="1303" spans="1:2" ht="18.0" customHeight="1" x14ac:dyDescent="0.15">
      <c r="B1303" s="83"/>
    </row>
    <row r="1306" spans="1:5" ht="18.0" customHeight="1" x14ac:dyDescent="0.15">
      <c r="E1306" s="100"/>
    </row>
  </sheetData>
  <mergeCells count="4">
    <mergeCell ref="A1:D1"/>
    <mergeCell ref="A3:A4"/>
    <mergeCell ref="B3:B4"/>
    <mergeCell ref="C3:C4"/>
  </mergeCells>
  <phoneticPr fontId="0" type="noConversion"/>
  <pageMargins left="0.6999125161508876" right="0.6999125161508876" top="0.7499062639521802" bottom="0.7499062639521802" header="0.2999625102741512" footer="0.2999625102741512"/>
  <pageSetup paperSize="9"/>
  <extLst>
    <ext uri="{2D9387EB-5337-4D45-933B-B4D357D02E09}">
      <gutter val="0.0" pos="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79"/>
  <sheetViews>
    <sheetView tabSelected="1" zoomScaleNormal="100" topLeftCell="A1" workbookViewId="0">
      <selection activeCell="K25" activeCellId="0" sqref="K25"/>
    </sheetView>
  </sheetViews>
  <sheetFormatPr defaultRowHeight="18.0" customHeight="1" defaultColWidth="9.000137329101562" x14ac:dyDescent="0.15"/>
  <cols>
    <col min="1" max="1" width="55.125" customWidth="1" style="83"/>
    <col min="2" max="2" width="24.0" customWidth="1" style="103"/>
    <col min="3" max="4" width="9.0" style="83"/>
    <col min="5" max="5" width="9.625" customWidth="1" style="83"/>
    <col min="6" max="6" width="9.5" customWidth="1" style="83"/>
    <col min="7" max="254" width="9.0" style="83"/>
    <col min="255" max="255" width="55.125" customWidth="1" style="83"/>
    <col min="256" max="256" width="24.0" customWidth="1" style="83"/>
    <col min="257" max="258" width="9.0" style="83"/>
    <col min="259" max="259" width="9.625" customWidth="1" style="83"/>
    <col min="260" max="510" width="9.0" style="83"/>
    <col min="511" max="511" width="55.125" customWidth="1" style="83"/>
    <col min="512" max="512" width="24.0" customWidth="1" style="83"/>
    <col min="513" max="514" width="9.0" style="83"/>
    <col min="515" max="515" width="9.625" customWidth="1" style="83"/>
    <col min="516" max="766" width="9.0" style="83"/>
    <col min="767" max="767" width="55.125" customWidth="1" style="83"/>
    <col min="768" max="768" width="24.0" customWidth="1" style="83"/>
    <col min="769" max="770" width="9.0" style="83"/>
    <col min="771" max="771" width="9.625" customWidth="1" style="83"/>
    <col min="772" max="1022" width="9.0" style="83"/>
    <col min="1023" max="1023" width="55.125" customWidth="1" style="83"/>
    <col min="1024" max="1024" width="24.0" customWidth="1" style="83"/>
    <col min="1025" max="1026" width="9.0" style="83"/>
    <col min="1027" max="1027" width="9.625" customWidth="1" style="83"/>
    <col min="1028" max="1278" width="9.0" style="83"/>
    <col min="1279" max="1279" width="55.125" customWidth="1" style="83"/>
    <col min="1280" max="1280" width="24.0" customWidth="1" style="83"/>
    <col min="1281" max="1282" width="9.0" style="83"/>
    <col min="1283" max="1283" width="9.625" customWidth="1" style="83"/>
    <col min="1284" max="1534" width="9.0" style="83"/>
    <col min="1535" max="1535" width="55.125" customWidth="1" style="83"/>
    <col min="1536" max="1536" width="24.0" customWidth="1" style="83"/>
    <col min="1537" max="1538" width="9.0" style="83"/>
    <col min="1539" max="1539" width="9.625" customWidth="1" style="83"/>
    <col min="1540" max="1790" width="9.0" style="83"/>
    <col min="1791" max="1791" width="55.125" customWidth="1" style="83"/>
    <col min="1792" max="1792" width="24.0" customWidth="1" style="83"/>
    <col min="1793" max="1794" width="9.0" style="83"/>
    <col min="1795" max="1795" width="9.625" customWidth="1" style="83"/>
    <col min="1796" max="2046" width="9.0" style="83"/>
    <col min="2047" max="2047" width="55.125" customWidth="1" style="83"/>
    <col min="2048" max="2048" width="24.0" customWidth="1" style="83"/>
    <col min="2049" max="2050" width="9.0" style="83"/>
    <col min="2051" max="2051" width="9.625" customWidth="1" style="83"/>
    <col min="2052" max="2302" width="9.0" style="83"/>
    <col min="2303" max="2303" width="55.125" customWidth="1" style="83"/>
    <col min="2304" max="2304" width="24.0" customWidth="1" style="83"/>
    <col min="2305" max="2306" width="9.0" style="83"/>
    <col min="2307" max="2307" width="9.625" customWidth="1" style="83"/>
    <col min="2308" max="2558" width="9.0" style="83"/>
    <col min="2559" max="2559" width="55.125" customWidth="1" style="83"/>
    <col min="2560" max="2560" width="24.0" customWidth="1" style="83"/>
    <col min="2561" max="2562" width="9.0" style="83"/>
    <col min="2563" max="2563" width="9.625" customWidth="1" style="83"/>
    <col min="2564" max="2814" width="9.0" style="83"/>
    <col min="2815" max="2815" width="55.125" customWidth="1" style="83"/>
    <col min="2816" max="2816" width="24.0" customWidth="1" style="83"/>
    <col min="2817" max="2818" width="9.0" style="83"/>
    <col min="2819" max="2819" width="9.625" customWidth="1" style="83"/>
    <col min="2820" max="3070" width="9.0" style="83"/>
    <col min="3071" max="3071" width="55.125" customWidth="1" style="83"/>
    <col min="3072" max="3072" width="24.0" customWidth="1" style="83"/>
    <col min="3073" max="3074" width="9.0" style="83"/>
    <col min="3075" max="3075" width="9.625" customWidth="1" style="83"/>
    <col min="3076" max="3326" width="9.0" style="83"/>
    <col min="3327" max="3327" width="55.125" customWidth="1" style="83"/>
    <col min="3328" max="3328" width="24.0" customWidth="1" style="83"/>
    <col min="3329" max="3330" width="9.0" style="83"/>
    <col min="3331" max="3331" width="9.625" customWidth="1" style="83"/>
    <col min="3332" max="3582" width="9.0" style="83"/>
    <col min="3583" max="3583" width="55.125" customWidth="1" style="83"/>
    <col min="3584" max="3584" width="24.0" customWidth="1" style="83"/>
    <col min="3585" max="3586" width="9.0" style="83"/>
    <col min="3587" max="3587" width="9.625" customWidth="1" style="83"/>
    <col min="3588" max="3838" width="9.0" style="83"/>
    <col min="3839" max="3839" width="55.125" customWidth="1" style="83"/>
    <col min="3840" max="3840" width="24.0" customWidth="1" style="83"/>
    <col min="3841" max="3842" width="9.0" style="83"/>
    <col min="3843" max="3843" width="9.625" customWidth="1" style="83"/>
    <col min="3844" max="4094" width="9.0" style="83"/>
    <col min="4095" max="4095" width="55.125" customWidth="1" style="83"/>
    <col min="4096" max="4096" width="24.0" customWidth="1" style="83"/>
    <col min="4097" max="4098" width="9.0" style="83"/>
    <col min="4099" max="4099" width="9.625" customWidth="1" style="83"/>
    <col min="4100" max="4350" width="9.0" style="83"/>
    <col min="4351" max="4351" width="55.125" customWidth="1" style="83"/>
    <col min="4352" max="4352" width="24.0" customWidth="1" style="83"/>
    <col min="4353" max="4354" width="9.0" style="83"/>
    <col min="4355" max="4355" width="9.625" customWidth="1" style="83"/>
    <col min="4356" max="4606" width="9.0" style="83"/>
    <col min="4607" max="4607" width="55.125" customWidth="1" style="83"/>
    <col min="4608" max="4608" width="24.0" customWidth="1" style="83"/>
    <col min="4609" max="4610" width="9.0" style="83"/>
    <col min="4611" max="4611" width="9.625" customWidth="1" style="83"/>
    <col min="4612" max="4862" width="9.0" style="83"/>
    <col min="4863" max="4863" width="55.125" customWidth="1" style="83"/>
    <col min="4864" max="4864" width="24.0" customWidth="1" style="83"/>
    <col min="4865" max="4866" width="9.0" style="83"/>
    <col min="4867" max="4867" width="9.625" customWidth="1" style="83"/>
    <col min="4868" max="5118" width="9.0" style="83"/>
    <col min="5119" max="5119" width="55.125" customWidth="1" style="83"/>
    <col min="5120" max="5120" width="24.0" customWidth="1" style="83"/>
    <col min="5121" max="5122" width="9.0" style="83"/>
    <col min="5123" max="5123" width="9.625" customWidth="1" style="83"/>
    <col min="5124" max="5374" width="9.0" style="83"/>
    <col min="5375" max="5375" width="55.125" customWidth="1" style="83"/>
    <col min="5376" max="5376" width="24.0" customWidth="1" style="83"/>
    <col min="5377" max="5378" width="9.0" style="83"/>
    <col min="5379" max="5379" width="9.625" customWidth="1" style="83"/>
    <col min="5380" max="5630" width="9.0" style="83"/>
    <col min="5631" max="5631" width="55.125" customWidth="1" style="83"/>
    <col min="5632" max="5632" width="24.0" customWidth="1" style="83"/>
    <col min="5633" max="5634" width="9.0" style="83"/>
    <col min="5635" max="5635" width="9.625" customWidth="1" style="83"/>
    <col min="5636" max="5886" width="9.0" style="83"/>
    <col min="5887" max="5887" width="55.125" customWidth="1" style="83"/>
    <col min="5888" max="5888" width="24.0" customWidth="1" style="83"/>
    <col min="5889" max="5890" width="9.0" style="83"/>
    <col min="5891" max="5891" width="9.625" customWidth="1" style="83"/>
    <col min="5892" max="6142" width="9.0" style="83"/>
    <col min="6143" max="6143" width="55.125" customWidth="1" style="83"/>
    <col min="6144" max="6144" width="24.0" customWidth="1" style="83"/>
    <col min="6145" max="6146" width="9.0" style="83"/>
    <col min="6147" max="6147" width="9.625" customWidth="1" style="83"/>
    <col min="6148" max="6398" width="9.0" style="83"/>
    <col min="6399" max="6399" width="55.125" customWidth="1" style="83"/>
    <col min="6400" max="6400" width="24.0" customWidth="1" style="83"/>
    <col min="6401" max="6402" width="9.0" style="83"/>
    <col min="6403" max="6403" width="9.625" customWidth="1" style="83"/>
    <col min="6404" max="6654" width="9.0" style="83"/>
    <col min="6655" max="6655" width="55.125" customWidth="1" style="83"/>
    <col min="6656" max="6656" width="24.0" customWidth="1" style="83"/>
    <col min="6657" max="6658" width="9.0" style="83"/>
    <col min="6659" max="6659" width="9.625" customWidth="1" style="83"/>
    <col min="6660" max="6910" width="9.0" style="83"/>
    <col min="6911" max="6911" width="55.125" customWidth="1" style="83"/>
    <col min="6912" max="6912" width="24.0" customWidth="1" style="83"/>
    <col min="6913" max="6914" width="9.0" style="83"/>
    <col min="6915" max="6915" width="9.625" customWidth="1" style="83"/>
    <col min="6916" max="7166" width="9.0" style="83"/>
    <col min="7167" max="7167" width="55.125" customWidth="1" style="83"/>
    <col min="7168" max="7168" width="24.0" customWidth="1" style="83"/>
    <col min="7169" max="7170" width="9.0" style="83"/>
    <col min="7171" max="7171" width="9.625" customWidth="1" style="83"/>
    <col min="7172" max="7422" width="9.0" style="83"/>
    <col min="7423" max="7423" width="55.125" customWidth="1" style="83"/>
    <col min="7424" max="7424" width="24.0" customWidth="1" style="83"/>
    <col min="7425" max="7426" width="9.0" style="83"/>
    <col min="7427" max="7427" width="9.625" customWidth="1" style="83"/>
    <col min="7428" max="7678" width="9.0" style="83"/>
    <col min="7679" max="7679" width="55.125" customWidth="1" style="83"/>
    <col min="7680" max="7680" width="24.0" customWidth="1" style="83"/>
    <col min="7681" max="7682" width="9.0" style="83"/>
    <col min="7683" max="7683" width="9.625" customWidth="1" style="83"/>
    <col min="7684" max="7934" width="9.0" style="83"/>
    <col min="7935" max="7935" width="55.125" customWidth="1" style="83"/>
    <col min="7936" max="7936" width="24.0" customWidth="1" style="83"/>
    <col min="7937" max="7938" width="9.0" style="83"/>
    <col min="7939" max="7939" width="9.625" customWidth="1" style="83"/>
    <col min="7940" max="8190" width="9.0" style="83"/>
    <col min="8191" max="8191" width="55.125" customWidth="1" style="83"/>
    <col min="8192" max="8192" width="24.0" customWidth="1" style="83"/>
    <col min="8193" max="8194" width="9.0" style="83"/>
    <col min="8195" max="8195" width="9.625" customWidth="1" style="83"/>
    <col min="8196" max="8446" width="9.0" style="83"/>
    <col min="8447" max="8447" width="55.125" customWidth="1" style="83"/>
    <col min="8448" max="8448" width="24.0" customWidth="1" style="83"/>
    <col min="8449" max="8450" width="9.0" style="83"/>
    <col min="8451" max="8451" width="9.625" customWidth="1" style="83"/>
    <col min="8452" max="8702" width="9.0" style="83"/>
    <col min="8703" max="8703" width="55.125" customWidth="1" style="83"/>
    <col min="8704" max="8704" width="24.0" customWidth="1" style="83"/>
    <col min="8705" max="8706" width="9.0" style="83"/>
    <col min="8707" max="8707" width="9.625" customWidth="1" style="83"/>
    <col min="8708" max="8958" width="9.0" style="83"/>
    <col min="8959" max="8959" width="55.125" customWidth="1" style="83"/>
    <col min="8960" max="8960" width="24.0" customWidth="1" style="83"/>
    <col min="8961" max="8962" width="9.0" style="83"/>
    <col min="8963" max="8963" width="9.625" customWidth="1" style="83"/>
    <col min="8964" max="9214" width="9.0" style="83"/>
    <col min="9215" max="9215" width="55.125" customWidth="1" style="83"/>
    <col min="9216" max="9216" width="24.0" customWidth="1" style="83"/>
    <col min="9217" max="9218" width="9.0" style="83"/>
    <col min="9219" max="9219" width="9.625" customWidth="1" style="83"/>
    <col min="9220" max="9470" width="9.0" style="83"/>
    <col min="9471" max="9471" width="55.125" customWidth="1" style="83"/>
    <col min="9472" max="9472" width="24.0" customWidth="1" style="83"/>
    <col min="9473" max="9474" width="9.0" style="83"/>
    <col min="9475" max="9475" width="9.625" customWidth="1" style="83"/>
    <col min="9476" max="9726" width="9.0" style="83"/>
    <col min="9727" max="9727" width="55.125" customWidth="1" style="83"/>
    <col min="9728" max="9728" width="24.0" customWidth="1" style="83"/>
    <col min="9729" max="9730" width="9.0" style="83"/>
    <col min="9731" max="9731" width="9.625" customWidth="1" style="83"/>
    <col min="9732" max="9982" width="9.0" style="83"/>
    <col min="9983" max="9983" width="55.125" customWidth="1" style="83"/>
    <col min="9984" max="9984" width="24.0" customWidth="1" style="83"/>
    <col min="9985" max="9986" width="9.0" style="83"/>
    <col min="9987" max="9987" width="9.625" customWidth="1" style="83"/>
    <col min="9988" max="10238" width="9.0" style="83"/>
    <col min="10239" max="10239" width="55.125" customWidth="1" style="83"/>
    <col min="10240" max="10240" width="24.0" customWidth="1" style="83"/>
    <col min="10241" max="10242" width="9.0" style="83"/>
    <col min="10243" max="10243" width="9.625" customWidth="1" style="83"/>
    <col min="10244" max="10494" width="9.0" style="83"/>
    <col min="10495" max="10495" width="55.125" customWidth="1" style="83"/>
    <col min="10496" max="10496" width="24.0" customWidth="1" style="83"/>
    <col min="10497" max="10498" width="9.0" style="83"/>
    <col min="10499" max="10499" width="9.625" customWidth="1" style="83"/>
    <col min="10500" max="10750" width="9.0" style="83"/>
    <col min="10751" max="10751" width="55.125" customWidth="1" style="83"/>
    <col min="10752" max="10752" width="24.0" customWidth="1" style="83"/>
    <col min="10753" max="10754" width="9.0" style="83"/>
    <col min="10755" max="10755" width="9.625" customWidth="1" style="83"/>
    <col min="10756" max="11006" width="9.0" style="83"/>
    <col min="11007" max="11007" width="55.125" customWidth="1" style="83"/>
    <col min="11008" max="11008" width="24.0" customWidth="1" style="83"/>
    <col min="11009" max="11010" width="9.0" style="83"/>
    <col min="11011" max="11011" width="9.625" customWidth="1" style="83"/>
    <col min="11012" max="11262" width="9.0" style="83"/>
    <col min="11263" max="11263" width="55.125" customWidth="1" style="83"/>
    <col min="11264" max="11264" width="24.0" customWidth="1" style="83"/>
    <col min="11265" max="11266" width="9.0" style="83"/>
    <col min="11267" max="11267" width="9.625" customWidth="1" style="83"/>
    <col min="11268" max="11518" width="9.0" style="83"/>
    <col min="11519" max="11519" width="55.125" customWidth="1" style="83"/>
    <col min="11520" max="11520" width="24.0" customWidth="1" style="83"/>
    <col min="11521" max="11522" width="9.0" style="83"/>
    <col min="11523" max="11523" width="9.625" customWidth="1" style="83"/>
    <col min="11524" max="11774" width="9.0" style="83"/>
    <col min="11775" max="11775" width="55.125" customWidth="1" style="83"/>
    <col min="11776" max="11776" width="24.0" customWidth="1" style="83"/>
    <col min="11777" max="11778" width="9.0" style="83"/>
    <col min="11779" max="11779" width="9.625" customWidth="1" style="83"/>
    <col min="11780" max="12030" width="9.0" style="83"/>
    <col min="12031" max="12031" width="55.125" customWidth="1" style="83"/>
    <col min="12032" max="12032" width="24.0" customWidth="1" style="83"/>
    <col min="12033" max="12034" width="9.0" style="83"/>
    <col min="12035" max="12035" width="9.625" customWidth="1" style="83"/>
    <col min="12036" max="12286" width="9.0" style="83"/>
    <col min="12287" max="12287" width="55.125" customWidth="1" style="83"/>
    <col min="12288" max="12288" width="24.0" customWidth="1" style="83"/>
    <col min="12289" max="12290" width="9.0" style="83"/>
    <col min="12291" max="12291" width="9.625" customWidth="1" style="83"/>
    <col min="12292" max="12542" width="9.0" style="83"/>
    <col min="12543" max="12543" width="55.125" customWidth="1" style="83"/>
    <col min="12544" max="12544" width="24.0" customWidth="1" style="83"/>
    <col min="12545" max="12546" width="9.0" style="83"/>
    <col min="12547" max="12547" width="9.625" customWidth="1" style="83"/>
    <col min="12548" max="12798" width="9.0" style="83"/>
    <col min="12799" max="12799" width="55.125" customWidth="1" style="83"/>
    <col min="12800" max="12800" width="24.0" customWidth="1" style="83"/>
    <col min="12801" max="12802" width="9.0" style="83"/>
    <col min="12803" max="12803" width="9.625" customWidth="1" style="83"/>
    <col min="12804" max="13054" width="9.0" style="83"/>
    <col min="13055" max="13055" width="55.125" customWidth="1" style="83"/>
    <col min="13056" max="13056" width="24.0" customWidth="1" style="83"/>
    <col min="13057" max="13058" width="9.0" style="83"/>
    <col min="13059" max="13059" width="9.625" customWidth="1" style="83"/>
    <col min="13060" max="13310" width="9.0" style="83"/>
    <col min="13311" max="13311" width="55.125" customWidth="1" style="83"/>
    <col min="13312" max="13312" width="24.0" customWidth="1" style="83"/>
    <col min="13313" max="13314" width="9.0" style="83"/>
    <col min="13315" max="13315" width="9.625" customWidth="1" style="83"/>
    <col min="13316" max="13566" width="9.0" style="83"/>
    <col min="13567" max="13567" width="55.125" customWidth="1" style="83"/>
    <col min="13568" max="13568" width="24.0" customWidth="1" style="83"/>
    <col min="13569" max="13570" width="9.0" style="83"/>
    <col min="13571" max="13571" width="9.625" customWidth="1" style="83"/>
    <col min="13572" max="13822" width="9.0" style="83"/>
    <col min="13823" max="13823" width="55.125" customWidth="1" style="83"/>
    <col min="13824" max="13824" width="24.0" customWidth="1" style="83"/>
    <col min="13825" max="13826" width="9.0" style="83"/>
    <col min="13827" max="13827" width="9.625" customWidth="1" style="83"/>
    <col min="13828" max="14078" width="9.0" style="83"/>
    <col min="14079" max="14079" width="55.125" customWidth="1" style="83"/>
    <col min="14080" max="14080" width="24.0" customWidth="1" style="83"/>
    <col min="14081" max="14082" width="9.0" style="83"/>
    <col min="14083" max="14083" width="9.625" customWidth="1" style="83"/>
    <col min="14084" max="14334" width="9.0" style="83"/>
    <col min="14335" max="14335" width="55.125" customWidth="1" style="83"/>
    <col min="14336" max="14336" width="24.0" customWidth="1" style="83"/>
    <col min="14337" max="14338" width="9.0" style="83"/>
    <col min="14339" max="14339" width="9.625" customWidth="1" style="83"/>
    <col min="14340" max="14590" width="9.0" style="83"/>
    <col min="14591" max="14591" width="55.125" customWidth="1" style="83"/>
    <col min="14592" max="14592" width="24.0" customWidth="1" style="83"/>
    <col min="14593" max="14594" width="9.0" style="83"/>
    <col min="14595" max="14595" width="9.625" customWidth="1" style="83"/>
    <col min="14596" max="14846" width="9.0" style="83"/>
    <col min="14847" max="14847" width="55.125" customWidth="1" style="83"/>
    <col min="14848" max="14848" width="24.0" customWidth="1" style="83"/>
    <col min="14849" max="14850" width="9.0" style="83"/>
    <col min="14851" max="14851" width="9.625" customWidth="1" style="83"/>
    <col min="14852" max="15102" width="9.0" style="83"/>
    <col min="15103" max="15103" width="55.125" customWidth="1" style="83"/>
    <col min="15104" max="15104" width="24.0" customWidth="1" style="83"/>
    <col min="15105" max="15106" width="9.0" style="83"/>
    <col min="15107" max="15107" width="9.625" customWidth="1" style="83"/>
    <col min="15108" max="15358" width="9.0" style="83"/>
    <col min="15359" max="15359" width="55.125" customWidth="1" style="83"/>
    <col min="15360" max="15360" width="24.0" customWidth="1" style="83"/>
    <col min="15361" max="15362" width="9.0" style="83"/>
    <col min="15363" max="15363" width="9.625" customWidth="1" style="83"/>
    <col min="15364" max="15614" width="9.0" style="83"/>
    <col min="15615" max="15615" width="55.125" customWidth="1" style="83"/>
    <col min="15616" max="15616" width="24.0" customWidth="1" style="83"/>
    <col min="15617" max="15618" width="9.0" style="83"/>
    <col min="15619" max="15619" width="9.625" customWidth="1" style="83"/>
    <col min="15620" max="15870" width="9.0" style="83"/>
    <col min="15871" max="15871" width="55.125" customWidth="1" style="83"/>
    <col min="15872" max="15872" width="24.0" customWidth="1" style="83"/>
    <col min="15873" max="15874" width="9.0" style="83"/>
    <col min="15875" max="15875" width="9.625" customWidth="1" style="83"/>
    <col min="15876" max="16126" width="9.0" style="83"/>
    <col min="16127" max="16127" width="55.125" customWidth="1" style="83"/>
    <col min="16128" max="16128" width="24.0" customWidth="1" style="83"/>
    <col min="16129" max="16130" width="9.0" style="83"/>
    <col min="16131" max="16131" width="9.625" customWidth="1" style="83"/>
    <col min="16132" max="16384" width="9.0" style="83"/>
  </cols>
  <sheetData>
    <row r="1" spans="1:2" ht="20.25" customHeight="1" x14ac:dyDescent="0.15">
      <c r="A1" s="425" t="s">
        <v>1199</v>
      </c>
      <c r="B1" s="425"/>
    </row>
    <row r="2" spans="1:2" ht="18.0" customHeight="1" x14ac:dyDescent="0.15">
      <c r="A2" s="176"/>
      <c r="B2" s="177" t="s">
        <v>1044</v>
      </c>
    </row>
    <row r="3" spans="1:2" ht="18.0" customHeight="1" x14ac:dyDescent="0.15">
      <c r="A3" s="178" t="s">
        <v>1045</v>
      </c>
      <c r="B3" s="179" t="s">
        <v>3</v>
      </c>
    </row>
    <row r="4" spans="1:5" s="175" customFormat="1" ht="18.0" customHeight="1" x14ac:dyDescent="0.15">
      <c r="A4" s="180" t="s">
        <v>1047</v>
      </c>
      <c r="B4" s="120">
        <f>SUM(B5:B8)</f>
        <v>118064</v>
      </c>
      <c r="E4" s="181"/>
    </row>
    <row r="5" spans="1:5" ht="18.0" customHeight="1" x14ac:dyDescent="0.15">
      <c r="A5" s="182" t="s">
        <v>1048</v>
      </c>
      <c r="B5" s="183">
        <f>87854-36</f>
        <v>87818</v>
      </c>
      <c r="E5" s="181"/>
    </row>
    <row r="6" spans="1:5" ht="18.0" customHeight="1" x14ac:dyDescent="0.15">
      <c r="A6" s="182" t="s">
        <v>1049</v>
      </c>
      <c r="B6" s="183">
        <v>15835</v>
      </c>
      <c r="E6" s="181"/>
    </row>
    <row r="7" spans="1:5" ht="18.0" customHeight="1" x14ac:dyDescent="0.15">
      <c r="A7" s="182" t="s">
        <v>1050</v>
      </c>
      <c r="B7" s="183">
        <v>8574</v>
      </c>
      <c r="E7" s="181"/>
    </row>
    <row r="8" spans="1:5" ht="18.0" customHeight="1" x14ac:dyDescent="0.15">
      <c r="A8" s="182" t="s">
        <v>1051</v>
      </c>
      <c r="B8" s="183">
        <v>5837</v>
      </c>
      <c r="E8" s="181"/>
    </row>
    <row r="9" spans="1:5" ht="18.0" customHeight="1" x14ac:dyDescent="0.15">
      <c r="A9" s="180" t="s">
        <v>1052</v>
      </c>
      <c r="B9" s="120">
        <f>SUM(B10:B19)</f>
        <v>96278</v>
      </c>
      <c r="E9" s="181"/>
    </row>
    <row r="10" spans="1:5" ht="18.0" customHeight="1" x14ac:dyDescent="0.15">
      <c r="A10" s="182" t="s">
        <v>1053</v>
      </c>
      <c r="B10" s="183">
        <v>14304</v>
      </c>
      <c r="E10" s="181"/>
    </row>
    <row r="11" spans="1:5" ht="18.0" customHeight="1" x14ac:dyDescent="0.15">
      <c r="A11" s="182" t="s">
        <v>1200</v>
      </c>
      <c r="B11" s="183">
        <v>356</v>
      </c>
      <c r="E11" s="181"/>
    </row>
    <row r="12" spans="1:5" ht="18.0" customHeight="1" x14ac:dyDescent="0.15">
      <c r="A12" s="182" t="s">
        <v>1055</v>
      </c>
      <c r="B12" s="183">
        <v>61</v>
      </c>
      <c r="E12" s="181"/>
    </row>
    <row r="13" spans="1:5" ht="18.0" customHeight="1" x14ac:dyDescent="0.15">
      <c r="A13" s="182" t="s">
        <v>1056</v>
      </c>
      <c r="B13" s="183">
        <v>2</v>
      </c>
      <c r="E13" s="181"/>
    </row>
    <row r="14" spans="1:5" ht="18.0" customHeight="1" x14ac:dyDescent="0.15">
      <c r="A14" s="182" t="s">
        <v>1057</v>
      </c>
      <c r="B14" s="183">
        <v>4928</v>
      </c>
      <c r="E14" s="181"/>
    </row>
    <row r="15" spans="1:5" ht="18.0" customHeight="1" x14ac:dyDescent="0.15">
      <c r="A15" s="182" t="s">
        <v>1058</v>
      </c>
      <c r="B15" s="183">
        <v>948</v>
      </c>
      <c r="E15" s="181"/>
    </row>
    <row r="16" spans="1:5" ht="18.0" customHeight="1" x14ac:dyDescent="0.15">
      <c r="A16" s="182" t="s">
        <v>1059</v>
      </c>
      <c r="B16" s="183">
        <v>50</v>
      </c>
      <c r="E16" s="181"/>
    </row>
    <row r="17" spans="1:5" ht="18.0" customHeight="1" x14ac:dyDescent="0.15">
      <c r="A17" s="182" t="s">
        <v>1060</v>
      </c>
      <c r="B17" s="183">
        <v>1704</v>
      </c>
      <c r="E17" s="181"/>
    </row>
    <row r="18" spans="1:5" ht="18.0" customHeight="1" x14ac:dyDescent="0.15">
      <c r="A18" s="182" t="s">
        <v>1061</v>
      </c>
      <c r="B18" s="183">
        <v>61</v>
      </c>
      <c r="E18" s="181"/>
    </row>
    <row r="19" spans="1:5" ht="18.0" customHeight="1" x14ac:dyDescent="0.15">
      <c r="A19" s="182" t="s">
        <v>1062</v>
      </c>
      <c r="B19" s="183">
        <f>77120+25337-50-43623+15080</f>
        <v>73864</v>
      </c>
      <c r="E19" s="181"/>
    </row>
    <row r="20" spans="1:5" ht="18.0" customHeight="1" x14ac:dyDescent="0.15">
      <c r="A20" s="180" t="s">
        <v>1063</v>
      </c>
      <c r="B20" s="120">
        <f>SUM(B21:B27)</f>
        <v>55</v>
      </c>
      <c r="E20" s="181"/>
    </row>
    <row r="21" spans="1:5" ht="18.0" customHeight="1" x14ac:dyDescent="0.15">
      <c r="A21" s="182" t="s">
        <v>1064</v>
      </c>
      <c r="B21" s="183"/>
      <c r="E21" s="181"/>
    </row>
    <row r="22" spans="1:5" ht="18.0" customHeight="1" x14ac:dyDescent="0.15">
      <c r="A22" s="182" t="s">
        <v>1065</v>
      </c>
      <c r="B22" s="183"/>
      <c r="E22" s="181"/>
    </row>
    <row r="23" spans="1:5" ht="18.0" customHeight="1" x14ac:dyDescent="0.15">
      <c r="A23" s="182" t="s">
        <v>1066</v>
      </c>
      <c r="B23" s="183"/>
      <c r="E23" s="181"/>
    </row>
    <row r="24" spans="1:5" ht="18.0" customHeight="1" x14ac:dyDescent="0.15">
      <c r="A24" s="182" t="s">
        <v>1067</v>
      </c>
      <c r="B24" s="183"/>
      <c r="E24" s="181"/>
    </row>
    <row r="25" spans="1:5" s="175" customFormat="1" ht="18.0" customHeight="1" x14ac:dyDescent="0.15">
      <c r="A25" s="182" t="s">
        <v>1068</v>
      </c>
      <c r="B25" s="183"/>
      <c r="E25" s="181"/>
    </row>
    <row r="26" spans="1:5" ht="18.0" customHeight="1" x14ac:dyDescent="0.15">
      <c r="A26" s="182" t="s">
        <v>1069</v>
      </c>
      <c r="B26" s="183">
        <v>5</v>
      </c>
      <c r="E26" s="181"/>
    </row>
    <row r="27" spans="1:5" ht="18.0" customHeight="1" x14ac:dyDescent="0.15">
      <c r="A27" s="182" t="s">
        <v>1070</v>
      </c>
      <c r="B27" s="183">
        <v>50</v>
      </c>
      <c r="E27" s="181"/>
    </row>
    <row r="28" spans="1:5" ht="18.0" customHeight="1" x14ac:dyDescent="0.15">
      <c r="A28" s="180" t="s">
        <v>1071</v>
      </c>
      <c r="B28" s="120"/>
      <c r="E28" s="181"/>
    </row>
    <row r="29" spans="1:5" ht="18.0" customHeight="1" x14ac:dyDescent="0.15">
      <c r="A29" s="182" t="s">
        <v>1064</v>
      </c>
      <c r="B29" s="183"/>
      <c r="E29" s="181"/>
    </row>
    <row r="30" spans="1:5" ht="18.0" customHeight="1" x14ac:dyDescent="0.15">
      <c r="A30" s="182" t="s">
        <v>1065</v>
      </c>
      <c r="B30" s="183"/>
      <c r="E30" s="181"/>
    </row>
    <row r="31" spans="1:5" ht="18.0" customHeight="1" x14ac:dyDescent="0.15">
      <c r="A31" s="182" t="s">
        <v>1066</v>
      </c>
      <c r="B31" s="183"/>
      <c r="E31" s="181"/>
    </row>
    <row r="32" spans="1:5" ht="18.0" customHeight="1" x14ac:dyDescent="0.15">
      <c r="A32" s="182" t="s">
        <v>1068</v>
      </c>
      <c r="B32" s="183"/>
      <c r="E32" s="181"/>
    </row>
    <row r="33" spans="1:5" ht="18.0" customHeight="1" x14ac:dyDescent="0.15">
      <c r="A33" s="182" t="s">
        <v>1069</v>
      </c>
      <c r="B33" s="183"/>
      <c r="E33" s="181"/>
    </row>
    <row r="34" spans="1:5" s="175" customFormat="1" ht="18.0" customHeight="1" x14ac:dyDescent="0.15">
      <c r="A34" s="182" t="s">
        <v>1070</v>
      </c>
      <c r="B34" s="183"/>
      <c r="E34" s="181"/>
    </row>
    <row r="35" spans="1:5" ht="18.0" customHeight="1" x14ac:dyDescent="0.15">
      <c r="A35" s="180" t="s">
        <v>1072</v>
      </c>
      <c r="B35" s="120">
        <f>SUM(B36:B38)</f>
        <v>113244</v>
      </c>
      <c r="E35" s="181"/>
    </row>
    <row r="36" spans="1:5" ht="18.0" customHeight="1" x14ac:dyDescent="0.15">
      <c r="A36" s="182" t="s">
        <v>1073</v>
      </c>
      <c r="B36" s="183">
        <v>97321</v>
      </c>
      <c r="E36" s="181"/>
    </row>
    <row r="37" spans="1:5" s="175" customFormat="1" ht="18.0" customHeight="1" x14ac:dyDescent="0.15">
      <c r="A37" s="182" t="s">
        <v>1074</v>
      </c>
      <c r="B37" s="183">
        <v>15923</v>
      </c>
      <c r="E37" s="181"/>
    </row>
    <row r="38" spans="1:5" s="175" customFormat="1" ht="18.0" customHeight="1" x14ac:dyDescent="0.15">
      <c r="A38" s="182" t="s">
        <v>1075</v>
      </c>
      <c r="B38" s="183"/>
      <c r="E38" s="181"/>
    </row>
    <row r="39" spans="1:5" ht="18.0" customHeight="1" x14ac:dyDescent="0.15">
      <c r="A39" s="180" t="s">
        <v>1076</v>
      </c>
      <c r="B39" s="120">
        <f>SUM(B40:B41)</f>
        <v>423</v>
      </c>
      <c r="E39" s="181"/>
    </row>
    <row r="40" spans="1:5" ht="18.0" customHeight="1" x14ac:dyDescent="0.15">
      <c r="A40" s="182" t="s">
        <v>1077</v>
      </c>
      <c r="B40" s="183">
        <v>423</v>
      </c>
      <c r="E40" s="181"/>
    </row>
    <row r="41" spans="1:5" ht="18.0" customHeight="1" x14ac:dyDescent="0.15">
      <c r="A41" s="182" t="s">
        <v>1078</v>
      </c>
      <c r="B41" s="183"/>
      <c r="E41" s="181"/>
    </row>
    <row r="42" spans="1:5" ht="18.0" customHeight="1" x14ac:dyDescent="0.15">
      <c r="A42" s="180" t="s">
        <v>1079</v>
      </c>
      <c r="B42" s="120"/>
      <c r="E42" s="181"/>
    </row>
    <row r="43" spans="1:5" ht="18.0" customHeight="1" x14ac:dyDescent="0.15">
      <c r="A43" s="182" t="s">
        <v>1080</v>
      </c>
      <c r="B43" s="183"/>
      <c r="E43" s="181"/>
    </row>
    <row r="44" spans="1:5" s="175" customFormat="1" ht="18.0" customHeight="1" x14ac:dyDescent="0.15">
      <c r="A44" s="182" t="s">
        <v>1081</v>
      </c>
      <c r="B44" s="183"/>
      <c r="E44" s="181"/>
    </row>
    <row r="45" spans="1:5" ht="18.0" customHeight="1" x14ac:dyDescent="0.15">
      <c r="A45" s="182" t="s">
        <v>1082</v>
      </c>
      <c r="B45" s="183"/>
      <c r="E45" s="181"/>
    </row>
    <row r="46" spans="1:5" ht="18.0" customHeight="1" x14ac:dyDescent="0.15">
      <c r="A46" s="180" t="s">
        <v>1083</v>
      </c>
      <c r="B46" s="120"/>
      <c r="E46" s="181"/>
    </row>
    <row r="47" spans="1:5" ht="18.0" customHeight="1" x14ac:dyDescent="0.15">
      <c r="A47" s="182" t="s">
        <v>1084</v>
      </c>
      <c r="B47" s="183"/>
      <c r="E47" s="181"/>
    </row>
    <row r="48" spans="1:5" ht="18.0" customHeight="1" x14ac:dyDescent="0.15">
      <c r="A48" s="182" t="s">
        <v>1085</v>
      </c>
      <c r="B48" s="183"/>
      <c r="E48" s="181"/>
    </row>
    <row r="49" spans="1:5" ht="18.0" customHeight="1" x14ac:dyDescent="0.15">
      <c r="A49" s="180" t="s">
        <v>1086</v>
      </c>
      <c r="B49" s="120">
        <f>SUM(B50:B54)</f>
        <v>24339</v>
      </c>
      <c r="E49" s="181"/>
    </row>
    <row r="50" spans="1:5" ht="18.0" customHeight="1" x14ac:dyDescent="0.15">
      <c r="A50" s="182" t="s">
        <v>1087</v>
      </c>
      <c r="B50" s="183">
        <v>1267</v>
      </c>
      <c r="E50" s="181"/>
    </row>
    <row r="51" spans="1:5" ht="18.0" customHeight="1" x14ac:dyDescent="0.15">
      <c r="A51" s="182" t="s">
        <v>1088</v>
      </c>
      <c r="B51" s="183">
        <v>610</v>
      </c>
      <c r="E51" s="181"/>
    </row>
    <row r="52" spans="1:5" ht="18.0" customHeight="1" x14ac:dyDescent="0.15">
      <c r="A52" s="182" t="s">
        <v>1089</v>
      </c>
      <c r="B52" s="183"/>
      <c r="E52" s="181"/>
    </row>
    <row r="53" spans="1:5" ht="18.0" customHeight="1" x14ac:dyDescent="0.15">
      <c r="A53" s="182" t="s">
        <v>1090</v>
      </c>
      <c r="B53" s="183">
        <v>21802</v>
      </c>
      <c r="E53" s="181"/>
    </row>
    <row r="54" spans="1:5" ht="18.0" customHeight="1" x14ac:dyDescent="0.15">
      <c r="A54" s="182" t="s">
        <v>1091</v>
      </c>
      <c r="B54" s="183">
        <v>660</v>
      </c>
      <c r="E54" s="181"/>
    </row>
    <row r="55" spans="1:5" ht="18.0" customHeight="1" x14ac:dyDescent="0.15">
      <c r="A55" s="180" t="s">
        <v>1092</v>
      </c>
      <c r="B55" s="120"/>
      <c r="E55" s="181"/>
    </row>
    <row r="56" spans="1:5" ht="18.0" customHeight="1" x14ac:dyDescent="0.15">
      <c r="A56" s="182" t="s">
        <v>1093</v>
      </c>
      <c r="B56" s="183"/>
      <c r="E56" s="181"/>
    </row>
    <row r="57" spans="1:5" ht="18.0" customHeight="1" x14ac:dyDescent="0.15">
      <c r="A57" s="182" t="s">
        <v>1094</v>
      </c>
      <c r="B57" s="183"/>
      <c r="E57" s="181"/>
    </row>
    <row r="58" spans="1:5" ht="18.0" customHeight="1" x14ac:dyDescent="0.15">
      <c r="A58" s="180" t="s">
        <v>1095</v>
      </c>
      <c r="B58" s="120">
        <f>SUM(B59:B62)</f>
        <v>28543</v>
      </c>
      <c r="E58" s="181"/>
    </row>
    <row r="59" spans="1:6" ht="18.0" customHeight="1" x14ac:dyDescent="0.15">
      <c r="A59" s="182" t="s">
        <v>1096</v>
      </c>
      <c r="B59" s="183">
        <v>28543</v>
      </c>
      <c r="E59" s="181"/>
      <c r="F59" s="100"/>
    </row>
    <row r="60" spans="1:5" ht="18.0" customHeight="1" x14ac:dyDescent="0.15">
      <c r="A60" s="182" t="s">
        <v>1097</v>
      </c>
      <c r="B60" s="183"/>
      <c r="E60" s="181"/>
    </row>
    <row r="61" spans="1:5" ht="18.0" customHeight="1" x14ac:dyDescent="0.15">
      <c r="A61" s="182" t="s">
        <v>1098</v>
      </c>
      <c r="B61" s="183"/>
      <c r="E61" s="181"/>
    </row>
    <row r="62" spans="1:5" ht="18.0" customHeight="1" x14ac:dyDescent="0.15">
      <c r="A62" s="182" t="s">
        <v>1099</v>
      </c>
      <c r="B62" s="183"/>
      <c r="E62" s="181"/>
    </row>
    <row r="63" spans="1:5" ht="18.0" customHeight="1" x14ac:dyDescent="0.15">
      <c r="A63" s="180" t="s">
        <v>1100</v>
      </c>
      <c r="B63" s="120"/>
      <c r="E63" s="181"/>
    </row>
    <row r="64" spans="1:5" ht="18.0" customHeight="1" x14ac:dyDescent="0.15">
      <c r="A64" s="182" t="s">
        <v>1101</v>
      </c>
      <c r="B64" s="183"/>
      <c r="E64" s="181"/>
    </row>
    <row r="65" spans="1:5" ht="18.0" customHeight="1" x14ac:dyDescent="0.15">
      <c r="A65" s="182" t="s">
        <v>1102</v>
      </c>
      <c r="B65" s="183"/>
      <c r="E65" s="181"/>
    </row>
    <row r="66" spans="1:5" ht="18.0" customHeight="1" x14ac:dyDescent="0.15">
      <c r="A66" s="180" t="s">
        <v>1103</v>
      </c>
      <c r="B66" s="120"/>
      <c r="E66" s="181"/>
    </row>
    <row r="67" spans="1:5" ht="18.0" customHeight="1" x14ac:dyDescent="0.15">
      <c r="A67" s="182" t="s">
        <v>1104</v>
      </c>
      <c r="B67" s="183"/>
      <c r="E67" s="181"/>
    </row>
    <row r="68" spans="1:5" ht="18.0" customHeight="1" x14ac:dyDescent="0.15">
      <c r="A68" s="182" t="s">
        <v>1105</v>
      </c>
      <c r="B68" s="183"/>
      <c r="E68" s="181"/>
    </row>
    <row r="69" spans="1:5" ht="18.0" customHeight="1" x14ac:dyDescent="0.15">
      <c r="A69" s="182" t="s">
        <v>1106</v>
      </c>
      <c r="B69" s="183"/>
      <c r="E69" s="181"/>
    </row>
    <row r="70" spans="1:5" ht="18.0" customHeight="1" x14ac:dyDescent="0.15">
      <c r="A70" s="182" t="s">
        <v>1107</v>
      </c>
      <c r="B70" s="183"/>
      <c r="E70" s="181"/>
    </row>
    <row r="71" spans="1:5" ht="18.0" customHeight="1" x14ac:dyDescent="0.15">
      <c r="A71" s="180" t="s">
        <v>1108</v>
      </c>
      <c r="B71" s="120">
        <f>SUM(B72:B73)</f>
        <v>4000</v>
      </c>
      <c r="E71" s="181"/>
    </row>
    <row r="72" spans="1:5" ht="18.0" customHeight="1" x14ac:dyDescent="0.15">
      <c r="A72" s="182" t="s">
        <v>1109</v>
      </c>
      <c r="B72" s="183">
        <v>4000</v>
      </c>
      <c r="E72" s="181"/>
    </row>
    <row r="73" spans="1:5" ht="18.0" customHeight="1" x14ac:dyDescent="0.15">
      <c r="A73" s="182" t="s">
        <v>1110</v>
      </c>
      <c r="B73" s="183"/>
      <c r="E73" s="181"/>
    </row>
    <row r="74" spans="1:5" ht="18.0" customHeight="1" x14ac:dyDescent="0.15">
      <c r="A74" s="180" t="s">
        <v>1111</v>
      </c>
      <c r="B74" s="120">
        <f>SUM(B75:B78)</f>
        <v>226</v>
      </c>
      <c r="E74" s="181"/>
    </row>
    <row r="75" spans="1:5" ht="18.0" customHeight="1" x14ac:dyDescent="0.15">
      <c r="A75" s="182" t="s">
        <v>1112</v>
      </c>
      <c r="B75" s="183"/>
      <c r="E75" s="181"/>
    </row>
    <row r="76" spans="1:5" ht="18.0" customHeight="1" x14ac:dyDescent="0.15">
      <c r="A76" s="182" t="s">
        <v>1113</v>
      </c>
      <c r="B76" s="183"/>
      <c r="E76" s="181"/>
    </row>
    <row r="77" spans="1:5" ht="18.0" customHeight="1" x14ac:dyDescent="0.15">
      <c r="A77" s="182" t="s">
        <v>1114</v>
      </c>
      <c r="B77" s="183"/>
      <c r="E77" s="181"/>
    </row>
    <row r="78" spans="1:5" ht="18.0" customHeight="1" x14ac:dyDescent="0.15">
      <c r="A78" s="182" t="s">
        <v>1115</v>
      </c>
      <c r="B78" s="183">
        <v>226</v>
      </c>
      <c r="E78" s="181"/>
    </row>
    <row r="79" spans="1:5" ht="18.0" customHeight="1" x14ac:dyDescent="0.15">
      <c r="A79" s="180" t="s">
        <v>1116</v>
      </c>
      <c r="B79" s="120">
        <f>B74+B71+B66+B63+B58+B55+B49+B46+B42+B39+B35+B28+B20+B9+B4</f>
        <v>385172</v>
      </c>
      <c r="E79" s="181"/>
    </row>
  </sheetData>
  <mergeCells count="1">
    <mergeCell ref="A1:B1"/>
  </mergeCells>
  <phoneticPr fontId="0" type="noConversion"/>
  <pageMargins left="0.6999125161508876" right="0.6999125161508876" top="0.7499062639521802" bottom="0.7499062639521802" header="0.2999625102741512" footer="0.2999625102741512"/>
  <pageSetup paperSize="9"/>
  <extLst>
    <ext uri="{2D9387EB-5337-4D45-933B-B4D357D02E09}">
      <gutter val="0.0" pos="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WVL42"/>
  <sheetViews>
    <sheetView zoomScaleNormal="100" topLeftCell="A1" workbookViewId="0">
      <selection activeCell="E1" activeCellId="0" sqref="E1:J1048576"/>
    </sheetView>
  </sheetViews>
  <sheetFormatPr defaultRowHeight="21.75" customHeight="1" defaultColWidth="9.000137329101562" x14ac:dyDescent="0.15"/>
  <cols>
    <col min="1" max="1" width="38.875" customWidth="1"/>
    <col min="2" max="2" width="15.875" customWidth="1"/>
    <col min="3" max="3" width="38.5" customWidth="1"/>
    <col min="4" max="4" width="21.0" customWidth="1" style="153"/>
    <col min="5" max="256" width="9.0"/>
    <col min="257" max="257" width="38.875" customWidth="1"/>
    <col min="258" max="258" width="15.875" customWidth="1"/>
    <col min="259" max="259" width="27.75" customWidth="1"/>
    <col min="260" max="260" width="21.0" customWidth="1"/>
    <col min="261" max="512" width="9.0"/>
    <col min="513" max="513" width="38.875" customWidth="1"/>
    <col min="514" max="514" width="15.875" customWidth="1"/>
    <col min="515" max="515" width="27.75" customWidth="1"/>
    <col min="516" max="516" width="21.0" customWidth="1"/>
    <col min="517" max="768" width="9.0"/>
    <col min="769" max="769" width="38.875" customWidth="1"/>
    <col min="770" max="770" width="15.875" customWidth="1"/>
    <col min="771" max="771" width="27.75" customWidth="1"/>
    <col min="772" max="772" width="21.0" customWidth="1"/>
    <col min="773" max="1024" width="9.0"/>
    <col min="1025" max="1025" width="38.875" customWidth="1"/>
    <col min="1026" max="1026" width="15.875" customWidth="1"/>
    <col min="1027" max="1027" width="27.75" customWidth="1"/>
    <col min="1028" max="1028" width="21.0" customWidth="1"/>
    <col min="1029" max="1280" width="9.0"/>
    <col min="1281" max="1281" width="38.875" customWidth="1"/>
    <col min="1282" max="1282" width="15.875" customWidth="1"/>
    <col min="1283" max="1283" width="27.75" customWidth="1"/>
    <col min="1284" max="1284" width="21.0" customWidth="1"/>
    <col min="1285" max="1536" width="9.0"/>
    <col min="1537" max="1537" width="38.875" customWidth="1"/>
    <col min="1538" max="1538" width="15.875" customWidth="1"/>
    <col min="1539" max="1539" width="27.75" customWidth="1"/>
    <col min="1540" max="1540" width="21.0" customWidth="1"/>
    <col min="1541" max="1792" width="9.0"/>
    <col min="1793" max="1793" width="38.875" customWidth="1"/>
    <col min="1794" max="1794" width="15.875" customWidth="1"/>
    <col min="1795" max="1795" width="27.75" customWidth="1"/>
    <col min="1796" max="1796" width="21.0" customWidth="1"/>
    <col min="1797" max="2048" width="9.0"/>
    <col min="2049" max="2049" width="38.875" customWidth="1"/>
    <col min="2050" max="2050" width="15.875" customWidth="1"/>
    <col min="2051" max="2051" width="27.75" customWidth="1"/>
    <col min="2052" max="2052" width="21.0" customWidth="1"/>
    <col min="2053" max="2304" width="9.0"/>
    <col min="2305" max="2305" width="38.875" customWidth="1"/>
    <col min="2306" max="2306" width="15.875" customWidth="1"/>
    <col min="2307" max="2307" width="27.75" customWidth="1"/>
    <col min="2308" max="2308" width="21.0" customWidth="1"/>
    <col min="2309" max="2560" width="9.0"/>
    <col min="2561" max="2561" width="38.875" customWidth="1"/>
    <col min="2562" max="2562" width="15.875" customWidth="1"/>
    <col min="2563" max="2563" width="27.75" customWidth="1"/>
    <col min="2564" max="2564" width="21.0" customWidth="1"/>
    <col min="2565" max="2816" width="9.0"/>
    <col min="2817" max="2817" width="38.875" customWidth="1"/>
    <col min="2818" max="2818" width="15.875" customWidth="1"/>
    <col min="2819" max="2819" width="27.75" customWidth="1"/>
    <col min="2820" max="2820" width="21.0" customWidth="1"/>
    <col min="2821" max="3072" width="9.0"/>
    <col min="3073" max="3073" width="38.875" customWidth="1"/>
    <col min="3074" max="3074" width="15.875" customWidth="1"/>
    <col min="3075" max="3075" width="27.75" customWidth="1"/>
    <col min="3076" max="3076" width="21.0" customWidth="1"/>
    <col min="3077" max="3328" width="9.0"/>
    <col min="3329" max="3329" width="38.875" customWidth="1"/>
    <col min="3330" max="3330" width="15.875" customWidth="1"/>
    <col min="3331" max="3331" width="27.75" customWidth="1"/>
    <col min="3332" max="3332" width="21.0" customWidth="1"/>
    <col min="3333" max="3584" width="9.0"/>
    <col min="3585" max="3585" width="38.875" customWidth="1"/>
    <col min="3586" max="3586" width="15.875" customWidth="1"/>
    <col min="3587" max="3587" width="27.75" customWidth="1"/>
    <col min="3588" max="3588" width="21.0" customWidth="1"/>
    <col min="3589" max="3840" width="9.0"/>
    <col min="3841" max="3841" width="38.875" customWidth="1"/>
    <col min="3842" max="3842" width="15.875" customWidth="1"/>
    <col min="3843" max="3843" width="27.75" customWidth="1"/>
    <col min="3844" max="3844" width="21.0" customWidth="1"/>
    <col min="3845" max="4096" width="9.0"/>
    <col min="4097" max="4097" width="38.875" customWidth="1"/>
    <col min="4098" max="4098" width="15.875" customWidth="1"/>
    <col min="4099" max="4099" width="27.75" customWidth="1"/>
    <col min="4100" max="4100" width="21.0" customWidth="1"/>
    <col min="4101" max="4352" width="9.0"/>
    <col min="4353" max="4353" width="38.875" customWidth="1"/>
    <col min="4354" max="4354" width="15.875" customWidth="1"/>
    <col min="4355" max="4355" width="27.75" customWidth="1"/>
    <col min="4356" max="4356" width="21.0" customWidth="1"/>
    <col min="4357" max="4608" width="9.0"/>
    <col min="4609" max="4609" width="38.875" customWidth="1"/>
    <col min="4610" max="4610" width="15.875" customWidth="1"/>
    <col min="4611" max="4611" width="27.75" customWidth="1"/>
    <col min="4612" max="4612" width="21.0" customWidth="1"/>
    <col min="4613" max="4864" width="9.0"/>
    <col min="4865" max="4865" width="38.875" customWidth="1"/>
    <col min="4866" max="4866" width="15.875" customWidth="1"/>
    <col min="4867" max="4867" width="27.75" customWidth="1"/>
    <col min="4868" max="4868" width="21.0" customWidth="1"/>
    <col min="4869" max="5120" width="9.0"/>
    <col min="5121" max="5121" width="38.875" customWidth="1"/>
    <col min="5122" max="5122" width="15.875" customWidth="1"/>
    <col min="5123" max="5123" width="27.75" customWidth="1"/>
    <col min="5124" max="5124" width="21.0" customWidth="1"/>
    <col min="5125" max="5376" width="9.0"/>
    <col min="5377" max="5377" width="38.875" customWidth="1"/>
    <col min="5378" max="5378" width="15.875" customWidth="1"/>
    <col min="5379" max="5379" width="27.75" customWidth="1"/>
    <col min="5380" max="5380" width="21.0" customWidth="1"/>
    <col min="5381" max="5632" width="9.0"/>
    <col min="5633" max="5633" width="38.875" customWidth="1"/>
    <col min="5634" max="5634" width="15.875" customWidth="1"/>
    <col min="5635" max="5635" width="27.75" customWidth="1"/>
    <col min="5636" max="5636" width="21.0" customWidth="1"/>
    <col min="5637" max="5888" width="9.0"/>
    <col min="5889" max="5889" width="38.875" customWidth="1"/>
    <col min="5890" max="5890" width="15.875" customWidth="1"/>
    <col min="5891" max="5891" width="27.75" customWidth="1"/>
    <col min="5892" max="5892" width="21.0" customWidth="1"/>
    <col min="5893" max="6144" width="9.0"/>
    <col min="6145" max="6145" width="38.875" customWidth="1"/>
    <col min="6146" max="6146" width="15.875" customWidth="1"/>
    <col min="6147" max="6147" width="27.75" customWidth="1"/>
    <col min="6148" max="6148" width="21.0" customWidth="1"/>
    <col min="6149" max="6400" width="9.0"/>
    <col min="6401" max="6401" width="38.875" customWidth="1"/>
    <col min="6402" max="6402" width="15.875" customWidth="1"/>
    <col min="6403" max="6403" width="27.75" customWidth="1"/>
    <col min="6404" max="6404" width="21.0" customWidth="1"/>
    <col min="6405" max="6656" width="9.0"/>
    <col min="6657" max="6657" width="38.875" customWidth="1"/>
    <col min="6658" max="6658" width="15.875" customWidth="1"/>
    <col min="6659" max="6659" width="27.75" customWidth="1"/>
    <col min="6660" max="6660" width="21.0" customWidth="1"/>
    <col min="6661" max="6912" width="9.0"/>
    <col min="6913" max="6913" width="38.875" customWidth="1"/>
    <col min="6914" max="6914" width="15.875" customWidth="1"/>
    <col min="6915" max="6915" width="27.75" customWidth="1"/>
    <col min="6916" max="6916" width="21.0" customWidth="1"/>
    <col min="6917" max="7168" width="9.0"/>
    <col min="7169" max="7169" width="38.875" customWidth="1"/>
    <col min="7170" max="7170" width="15.875" customWidth="1"/>
    <col min="7171" max="7171" width="27.75" customWidth="1"/>
    <col min="7172" max="7172" width="21.0" customWidth="1"/>
    <col min="7173" max="7424" width="9.0"/>
    <col min="7425" max="7425" width="38.875" customWidth="1"/>
    <col min="7426" max="7426" width="15.875" customWidth="1"/>
    <col min="7427" max="7427" width="27.75" customWidth="1"/>
    <col min="7428" max="7428" width="21.0" customWidth="1"/>
    <col min="7429" max="7680" width="9.0"/>
    <col min="7681" max="7681" width="38.875" customWidth="1"/>
    <col min="7682" max="7682" width="15.875" customWidth="1"/>
    <col min="7683" max="7683" width="27.75" customWidth="1"/>
    <col min="7684" max="7684" width="21.0" customWidth="1"/>
    <col min="7685" max="7936" width="9.0"/>
    <col min="7937" max="7937" width="38.875" customWidth="1"/>
    <col min="7938" max="7938" width="15.875" customWidth="1"/>
    <col min="7939" max="7939" width="27.75" customWidth="1"/>
    <col min="7940" max="7940" width="21.0" customWidth="1"/>
    <col min="7941" max="8192" width="9.0"/>
    <col min="8193" max="8193" width="38.875" customWidth="1"/>
    <col min="8194" max="8194" width="15.875" customWidth="1"/>
    <col min="8195" max="8195" width="27.75" customWidth="1"/>
    <col min="8196" max="8196" width="21.0" customWidth="1"/>
    <col min="8197" max="8448" width="9.0"/>
    <col min="8449" max="8449" width="38.875" customWidth="1"/>
    <col min="8450" max="8450" width="15.875" customWidth="1"/>
    <col min="8451" max="8451" width="27.75" customWidth="1"/>
    <col min="8452" max="8452" width="21.0" customWidth="1"/>
    <col min="8453" max="8704" width="9.0"/>
    <col min="8705" max="8705" width="38.875" customWidth="1"/>
    <col min="8706" max="8706" width="15.875" customWidth="1"/>
    <col min="8707" max="8707" width="27.75" customWidth="1"/>
    <col min="8708" max="8708" width="21.0" customWidth="1"/>
    <col min="8709" max="8960" width="9.0"/>
    <col min="8961" max="8961" width="38.875" customWidth="1"/>
    <col min="8962" max="8962" width="15.875" customWidth="1"/>
    <col min="8963" max="8963" width="27.75" customWidth="1"/>
    <col min="8964" max="8964" width="21.0" customWidth="1"/>
    <col min="8965" max="9216" width="9.0"/>
    <col min="9217" max="9217" width="38.875" customWidth="1"/>
    <col min="9218" max="9218" width="15.875" customWidth="1"/>
    <col min="9219" max="9219" width="27.75" customWidth="1"/>
    <col min="9220" max="9220" width="21.0" customWidth="1"/>
    <col min="9221" max="9472" width="9.0"/>
    <col min="9473" max="9473" width="38.875" customWidth="1"/>
    <col min="9474" max="9474" width="15.875" customWidth="1"/>
    <col min="9475" max="9475" width="27.75" customWidth="1"/>
    <col min="9476" max="9476" width="21.0" customWidth="1"/>
    <col min="9477" max="9728" width="9.0"/>
    <col min="9729" max="9729" width="38.875" customWidth="1"/>
    <col min="9730" max="9730" width="15.875" customWidth="1"/>
    <col min="9731" max="9731" width="27.75" customWidth="1"/>
    <col min="9732" max="9732" width="21.0" customWidth="1"/>
    <col min="9733" max="9984" width="9.0"/>
    <col min="9985" max="9985" width="38.875" customWidth="1"/>
    <col min="9986" max="9986" width="15.875" customWidth="1"/>
    <col min="9987" max="9987" width="27.75" customWidth="1"/>
    <col min="9988" max="9988" width="21.0" customWidth="1"/>
    <col min="9989" max="10240" width="9.0"/>
    <col min="10241" max="10241" width="38.875" customWidth="1"/>
    <col min="10242" max="10242" width="15.875" customWidth="1"/>
    <col min="10243" max="10243" width="27.75" customWidth="1"/>
    <col min="10244" max="10244" width="21.0" customWidth="1"/>
    <col min="10245" max="10496" width="9.0"/>
    <col min="10497" max="10497" width="38.875" customWidth="1"/>
    <col min="10498" max="10498" width="15.875" customWidth="1"/>
    <col min="10499" max="10499" width="27.75" customWidth="1"/>
    <col min="10500" max="10500" width="21.0" customWidth="1"/>
    <col min="10501" max="10752" width="9.0"/>
    <col min="10753" max="10753" width="38.875" customWidth="1"/>
    <col min="10754" max="10754" width="15.875" customWidth="1"/>
    <col min="10755" max="10755" width="27.75" customWidth="1"/>
    <col min="10756" max="10756" width="21.0" customWidth="1"/>
    <col min="10757" max="11008" width="9.0"/>
    <col min="11009" max="11009" width="38.875" customWidth="1"/>
    <col min="11010" max="11010" width="15.875" customWidth="1"/>
    <col min="11011" max="11011" width="27.75" customWidth="1"/>
    <col min="11012" max="11012" width="21.0" customWidth="1"/>
    <col min="11013" max="11264" width="9.0"/>
    <col min="11265" max="11265" width="38.875" customWidth="1"/>
    <col min="11266" max="11266" width="15.875" customWidth="1"/>
    <col min="11267" max="11267" width="27.75" customWidth="1"/>
    <col min="11268" max="11268" width="21.0" customWidth="1"/>
    <col min="11269" max="11520" width="9.0"/>
    <col min="11521" max="11521" width="38.875" customWidth="1"/>
    <col min="11522" max="11522" width="15.875" customWidth="1"/>
    <col min="11523" max="11523" width="27.75" customWidth="1"/>
    <col min="11524" max="11524" width="21.0" customWidth="1"/>
    <col min="11525" max="11776" width="9.0"/>
    <col min="11777" max="11777" width="38.875" customWidth="1"/>
    <col min="11778" max="11778" width="15.875" customWidth="1"/>
    <col min="11779" max="11779" width="27.75" customWidth="1"/>
    <col min="11780" max="11780" width="21.0" customWidth="1"/>
    <col min="11781" max="12032" width="9.0"/>
    <col min="12033" max="12033" width="38.875" customWidth="1"/>
    <col min="12034" max="12034" width="15.875" customWidth="1"/>
    <col min="12035" max="12035" width="27.75" customWidth="1"/>
    <col min="12036" max="12036" width="21.0" customWidth="1"/>
    <col min="12037" max="12288" width="9.0"/>
    <col min="12289" max="12289" width="38.875" customWidth="1"/>
    <col min="12290" max="12290" width="15.875" customWidth="1"/>
    <col min="12291" max="12291" width="27.75" customWidth="1"/>
    <col min="12292" max="12292" width="21.0" customWidth="1"/>
    <col min="12293" max="12544" width="9.0"/>
    <col min="12545" max="12545" width="38.875" customWidth="1"/>
    <col min="12546" max="12546" width="15.875" customWidth="1"/>
    <col min="12547" max="12547" width="27.75" customWidth="1"/>
    <col min="12548" max="12548" width="21.0" customWidth="1"/>
    <col min="12549" max="12800" width="9.0"/>
    <col min="12801" max="12801" width="38.875" customWidth="1"/>
    <col min="12802" max="12802" width="15.875" customWidth="1"/>
    <col min="12803" max="12803" width="27.75" customWidth="1"/>
    <col min="12804" max="12804" width="21.0" customWidth="1"/>
    <col min="12805" max="13056" width="9.0"/>
    <col min="13057" max="13057" width="38.875" customWidth="1"/>
    <col min="13058" max="13058" width="15.875" customWidth="1"/>
    <col min="13059" max="13059" width="27.75" customWidth="1"/>
    <col min="13060" max="13060" width="21.0" customWidth="1"/>
    <col min="13061" max="13312" width="9.0"/>
    <col min="13313" max="13313" width="38.875" customWidth="1"/>
    <col min="13314" max="13314" width="15.875" customWidth="1"/>
    <col min="13315" max="13315" width="27.75" customWidth="1"/>
    <col min="13316" max="13316" width="21.0" customWidth="1"/>
    <col min="13317" max="13568" width="9.0"/>
    <col min="13569" max="13569" width="38.875" customWidth="1"/>
    <col min="13570" max="13570" width="15.875" customWidth="1"/>
    <col min="13571" max="13571" width="27.75" customWidth="1"/>
    <col min="13572" max="13572" width="21.0" customWidth="1"/>
    <col min="13573" max="13824" width="9.0"/>
    <col min="13825" max="13825" width="38.875" customWidth="1"/>
    <col min="13826" max="13826" width="15.875" customWidth="1"/>
    <col min="13827" max="13827" width="27.75" customWidth="1"/>
    <col min="13828" max="13828" width="21.0" customWidth="1"/>
    <col min="13829" max="14080" width="9.0"/>
    <col min="14081" max="14081" width="38.875" customWidth="1"/>
    <col min="14082" max="14082" width="15.875" customWidth="1"/>
    <col min="14083" max="14083" width="27.75" customWidth="1"/>
    <col min="14084" max="14084" width="21.0" customWidth="1"/>
    <col min="14085" max="14336" width="9.0"/>
    <col min="14337" max="14337" width="38.875" customWidth="1"/>
    <col min="14338" max="14338" width="15.875" customWidth="1"/>
    <col min="14339" max="14339" width="27.75" customWidth="1"/>
    <col min="14340" max="14340" width="21.0" customWidth="1"/>
    <col min="14341" max="14592" width="9.0"/>
    <col min="14593" max="14593" width="38.875" customWidth="1"/>
    <col min="14594" max="14594" width="15.875" customWidth="1"/>
    <col min="14595" max="14595" width="27.75" customWidth="1"/>
    <col min="14596" max="14596" width="21.0" customWidth="1"/>
    <col min="14597" max="14848" width="9.0"/>
    <col min="14849" max="14849" width="38.875" customWidth="1"/>
    <col min="14850" max="14850" width="15.875" customWidth="1"/>
    <col min="14851" max="14851" width="27.75" customWidth="1"/>
    <col min="14852" max="14852" width="21.0" customWidth="1"/>
    <col min="14853" max="15104" width="9.0"/>
    <col min="15105" max="15105" width="38.875" customWidth="1"/>
    <col min="15106" max="15106" width="15.875" customWidth="1"/>
    <col min="15107" max="15107" width="27.75" customWidth="1"/>
    <col min="15108" max="15108" width="21.0" customWidth="1"/>
    <col min="15109" max="15360" width="9.0"/>
    <col min="15361" max="15361" width="38.875" customWidth="1"/>
    <col min="15362" max="15362" width="15.875" customWidth="1"/>
    <col min="15363" max="15363" width="27.75" customWidth="1"/>
    <col min="15364" max="15364" width="21.0" customWidth="1"/>
    <col min="15365" max="15616" width="9.0"/>
    <col min="15617" max="15617" width="38.875" customWidth="1"/>
    <col min="15618" max="15618" width="15.875" customWidth="1"/>
    <col min="15619" max="15619" width="27.75" customWidth="1"/>
    <col min="15620" max="15620" width="21.0" customWidth="1"/>
    <col min="15621" max="15872" width="9.0"/>
    <col min="15873" max="15873" width="38.875" customWidth="1"/>
    <col min="15874" max="15874" width="15.875" customWidth="1"/>
    <col min="15875" max="15875" width="27.75" customWidth="1"/>
    <col min="15876" max="15876" width="21.0" customWidth="1"/>
    <col min="15877" max="16128" width="9.0"/>
    <col min="16129" max="16129" width="38.875" customWidth="1"/>
    <col min="16130" max="16130" width="15.875" customWidth="1"/>
    <col min="16131" max="16131" width="27.75" customWidth="1"/>
    <col min="16132" max="16132" width="21.0" customWidth="1"/>
  </cols>
  <sheetData>
    <row r="1" spans="1:4" ht="21.75" customHeight="1" x14ac:dyDescent="0.15">
      <c r="A1" s="430" t="s">
        <v>1201</v>
      </c>
      <c r="B1" s="430"/>
      <c r="C1" s="430"/>
      <c r="D1" s="430"/>
    </row>
    <row r="2" spans="1:4" ht="21.75" customHeight="1" x14ac:dyDescent="0.15">
      <c r="A2" s="427" t="s">
        <v>1044</v>
      </c>
      <c r="B2" s="427"/>
      <c r="C2" s="427"/>
      <c r="D2" s="427"/>
    </row>
    <row r="3" spans="1:4" s="152" customFormat="1" ht="21.75" customHeight="1" x14ac:dyDescent="0.15">
      <c r="A3" s="116" t="s">
        <v>52</v>
      </c>
      <c r="B3" s="116" t="s">
        <v>3</v>
      </c>
      <c r="C3" s="116" t="s">
        <v>52</v>
      </c>
      <c r="D3" s="154" t="s">
        <v>3</v>
      </c>
    </row>
    <row r="4" spans="1:4" s="152" customFormat="1" ht="21.75" customHeight="1" x14ac:dyDescent="0.15">
      <c r="A4" s="122" t="s">
        <v>1118</v>
      </c>
      <c r="B4" s="155">
        <v>273000</v>
      </c>
      <c r="C4" s="122" t="s">
        <v>1119</v>
      </c>
      <c r="D4" s="156">
        <v>385172</v>
      </c>
    </row>
    <row r="5" spans="1:4" s="152" customFormat="1" ht="21.75" customHeight="1" x14ac:dyDescent="0.15">
      <c r="A5" s="122" t="s">
        <v>1120</v>
      </c>
      <c r="B5" s="155">
        <f>SUM(B6,B7,B8)</f>
        <v>238195</v>
      </c>
      <c r="C5" s="157" t="s">
        <v>1121</v>
      </c>
      <c r="D5" s="156">
        <f>D6+D7+D8</f>
        <v>109385</v>
      </c>
    </row>
    <row r="6" spans="1:4" s="152" customFormat="1" ht="21.75" customHeight="1" x14ac:dyDescent="0.15">
      <c r="A6" s="108" t="s">
        <v>1122</v>
      </c>
      <c r="B6" s="158">
        <v>29646</v>
      </c>
      <c r="C6" s="157" t="s">
        <v>1123</v>
      </c>
      <c r="D6" s="110">
        <v>12739</v>
      </c>
    </row>
    <row r="7" spans="1:4" s="152" customFormat="1" ht="21.75" customHeight="1" x14ac:dyDescent="0.15">
      <c r="A7" s="108" t="s">
        <v>1124</v>
      </c>
      <c r="B7" s="158">
        <v>183212</v>
      </c>
      <c r="C7" s="157" t="s">
        <v>1125</v>
      </c>
      <c r="D7" s="110">
        <v>96646</v>
      </c>
    </row>
    <row r="8" spans="1:4" s="152" customFormat="1" ht="21.75" customHeight="1" x14ac:dyDescent="0.15">
      <c r="A8" s="108" t="s">
        <v>1126</v>
      </c>
      <c r="B8" s="158">
        <v>25337</v>
      </c>
      <c r="C8" s="157" t="s">
        <v>1127</v>
      </c>
      <c r="D8" s="110"/>
    </row>
    <row r="9" spans="1:4" s="152" customFormat="1" ht="21.75" customHeight="1" x14ac:dyDescent="0.15">
      <c r="A9" s="122" t="s">
        <v>1128</v>
      </c>
      <c r="B9" s="155">
        <f>SUM(B10:B13)</f>
        <v>30804</v>
      </c>
      <c r="C9" s="157" t="s">
        <v>1038</v>
      </c>
      <c r="D9" s="156">
        <f>SUM(D10:D13)</f>
        <v>73577</v>
      </c>
    </row>
    <row r="10" spans="1:4" s="152" customFormat="1" ht="21.75" customHeight="1" x14ac:dyDescent="0.15">
      <c r="A10" s="108" t="s">
        <v>1129</v>
      </c>
      <c r="B10" s="158">
        <v>0</v>
      </c>
      <c r="C10" s="159" t="s">
        <v>1130</v>
      </c>
      <c r="D10" s="110">
        <v>0</v>
      </c>
    </row>
    <row r="11" spans="1:4" s="152" customFormat="1" ht="21.75" customHeight="1" x14ac:dyDescent="0.15">
      <c r="A11" s="108" t="s">
        <v>1131</v>
      </c>
      <c r="B11" s="158">
        <v>0</v>
      </c>
      <c r="C11" s="159" t="s">
        <v>1132</v>
      </c>
      <c r="D11" s="110"/>
    </row>
    <row r="12" spans="1:4" s="152" customFormat="1" ht="21.75" customHeight="1" x14ac:dyDescent="0.15">
      <c r="A12" s="108" t="s">
        <v>1133</v>
      </c>
      <c r="B12" s="158">
        <v>0</v>
      </c>
      <c r="C12" s="159" t="s">
        <v>1134</v>
      </c>
      <c r="D12" s="110">
        <v>0</v>
      </c>
    </row>
    <row r="13" spans="1:8" s="152" customFormat="1" ht="21.75" customHeight="1" x14ac:dyDescent="0.15">
      <c r="A13" s="108" t="s">
        <v>1135</v>
      </c>
      <c r="B13" s="158">
        <f>9588+6500+14716</f>
        <v>30804</v>
      </c>
      <c r="C13" s="159" t="s">
        <v>1136</v>
      </c>
      <c r="D13" s="110">
        <v>73577</v>
      </c>
      <c r="H13" s="160"/>
    </row>
    <row r="14" spans="1:4" s="152" customFormat="1" ht="21.75" customHeight="1" x14ac:dyDescent="0.15">
      <c r="A14" s="109" t="s">
        <v>45</v>
      </c>
      <c r="B14" s="158"/>
      <c r="C14" s="161"/>
      <c r="D14" s="162"/>
    </row>
    <row r="15" spans="1:4" s="152" customFormat="1" ht="21.75" customHeight="1" x14ac:dyDescent="0.15">
      <c r="A15" s="109" t="s">
        <v>1137</v>
      </c>
      <c r="B15" s="155">
        <v>44500</v>
      </c>
      <c r="C15" s="163" t="s">
        <v>1040</v>
      </c>
      <c r="D15" s="110"/>
    </row>
    <row r="16" spans="1:4" s="152" customFormat="1" ht="21.75" customHeight="1" x14ac:dyDescent="0.15">
      <c r="A16" s="122" t="s">
        <v>1138</v>
      </c>
      <c r="B16" s="158">
        <f>B17</f>
        <v>0</v>
      </c>
      <c r="C16" s="157" t="s">
        <v>1139</v>
      </c>
      <c r="D16" s="156">
        <f>D17</f>
        <v>15265</v>
      </c>
    </row>
    <row r="17" spans="1:4" s="152" customFormat="1" ht="21.75" customHeight="1" x14ac:dyDescent="0.15">
      <c r="A17" s="109" t="s">
        <v>1140</v>
      </c>
      <c r="B17" s="158">
        <f>B18</f>
        <v>0</v>
      </c>
      <c r="C17" s="164" t="s">
        <v>1141</v>
      </c>
      <c r="D17" s="165">
        <f>SUM(D18:D21)</f>
        <v>15265</v>
      </c>
    </row>
    <row r="18" spans="1:4" s="152" customFormat="1" ht="21.75" customHeight="1" x14ac:dyDescent="0.15">
      <c r="A18" s="122" t="s">
        <v>1142</v>
      </c>
      <c r="B18" s="158">
        <f>SUM(B19:B22)</f>
        <v>0</v>
      </c>
      <c r="C18" s="159" t="s">
        <v>1143</v>
      </c>
      <c r="D18" s="110">
        <v>15265</v>
      </c>
    </row>
    <row r="19" spans="1:4" s="152" customFormat="1" ht="21.75" customHeight="1" x14ac:dyDescent="0.15">
      <c r="A19" s="108" t="s">
        <v>1144</v>
      </c>
      <c r="B19" s="158"/>
      <c r="C19" s="159" t="s">
        <v>1145</v>
      </c>
      <c r="D19" s="110">
        <v>0</v>
      </c>
    </row>
    <row r="20" spans="1:4" s="152" customFormat="1" ht="21.75" customHeight="1" x14ac:dyDescent="0.15">
      <c r="A20" s="108" t="s">
        <v>1146</v>
      </c>
      <c r="B20" s="158"/>
      <c r="C20" s="159" t="s">
        <v>1147</v>
      </c>
      <c r="D20" s="110">
        <v>0</v>
      </c>
    </row>
    <row r="21" spans="1:4" s="152" customFormat="1" ht="21.75" customHeight="1" x14ac:dyDescent="0.15">
      <c r="A21" s="108" t="s">
        <v>1148</v>
      </c>
      <c r="B21" s="158"/>
      <c r="C21" s="159" t="s">
        <v>1149</v>
      </c>
      <c r="D21" s="110"/>
    </row>
    <row r="22" spans="1:4" s="152" customFormat="1" ht="21.75" customHeight="1" x14ac:dyDescent="0.15">
      <c r="A22" s="108" t="s">
        <v>1150</v>
      </c>
      <c r="B22" s="158"/>
      <c r="C22" s="159"/>
      <c r="D22" s="110"/>
    </row>
    <row r="23" spans="1:4" s="152" customFormat="1" ht="21.75" customHeight="1" x14ac:dyDescent="0.15">
      <c r="A23" s="122" t="s">
        <v>1151</v>
      </c>
      <c r="B23" s="158">
        <f>B24</f>
        <v>0</v>
      </c>
      <c r="C23" s="157" t="s">
        <v>1152</v>
      </c>
      <c r="D23" s="165">
        <f>SUM(D24:D27)</f>
        <v>0</v>
      </c>
    </row>
    <row r="24" spans="1:4" s="152" customFormat="1" ht="21.75" customHeight="1" x14ac:dyDescent="0.15">
      <c r="A24" s="108" t="s">
        <v>1153</v>
      </c>
      <c r="B24" s="158">
        <f>SUM(B25:B28)</f>
        <v>0</v>
      </c>
      <c r="C24" s="161" t="s">
        <v>1154</v>
      </c>
      <c r="D24" s="110">
        <v>0</v>
      </c>
    </row>
    <row r="25" spans="1:4" s="152" customFormat="1" ht="21.75" customHeight="1" x14ac:dyDescent="0.15">
      <c r="A25" s="111" t="s">
        <v>1155</v>
      </c>
      <c r="B25" s="158"/>
      <c r="C25" s="166" t="s">
        <v>1156</v>
      </c>
      <c r="D25" s="165">
        <v>0</v>
      </c>
    </row>
    <row r="26" spans="1:4" s="152" customFormat="1" ht="21.75" customHeight="1" x14ac:dyDescent="0.15">
      <c r="A26" s="108" t="s">
        <v>1157</v>
      </c>
      <c r="B26" s="158"/>
      <c r="C26" s="159" t="s">
        <v>1158</v>
      </c>
      <c r="D26" s="110">
        <v>0</v>
      </c>
    </row>
    <row r="27" spans="1:4" s="152" customFormat="1" ht="21.75" customHeight="1" x14ac:dyDescent="0.15">
      <c r="A27" s="108" t="s">
        <v>1159</v>
      </c>
      <c r="B27" s="158"/>
      <c r="C27" s="159" t="s">
        <v>1160</v>
      </c>
      <c r="D27" s="110">
        <v>0</v>
      </c>
    </row>
    <row r="28" spans="1:4" s="152" customFormat="1" ht="21.75" customHeight="1" x14ac:dyDescent="0.15">
      <c r="A28" s="108" t="s">
        <v>1161</v>
      </c>
      <c r="B28" s="142"/>
      <c r="C28" s="159"/>
      <c r="D28" s="156"/>
    </row>
    <row r="29" spans="1:4" s="152" customFormat="1" ht="21.75" customHeight="1" x14ac:dyDescent="0.15">
      <c r="A29" s="108"/>
      <c r="B29" s="142"/>
      <c r="C29" s="157" t="s">
        <v>1031</v>
      </c>
      <c r="D29" s="156">
        <v>3100</v>
      </c>
    </row>
    <row r="30" spans="1:4" s="152" customFormat="1" ht="21.75" customHeight="1" x14ac:dyDescent="0.15">
      <c r="A30" s="122" t="s">
        <v>1162</v>
      </c>
      <c r="B30" s="167">
        <v>0</v>
      </c>
      <c r="C30" s="157" t="s">
        <v>1163</v>
      </c>
      <c r="D30" s="110">
        <v>0</v>
      </c>
    </row>
    <row r="31" spans="1:4" s="152" customFormat="1" ht="21.75" customHeight="1" x14ac:dyDescent="0.15">
      <c r="A31" s="122" t="s">
        <v>1164</v>
      </c>
      <c r="B31" s="167">
        <v>0</v>
      </c>
      <c r="C31" s="157" t="s">
        <v>1165</v>
      </c>
      <c r="D31" s="110">
        <v>0</v>
      </c>
    </row>
    <row r="32" spans="1:4" s="152" customFormat="1" ht="21.75" customHeight="1" x14ac:dyDescent="0.15">
      <c r="A32" s="122" t="s">
        <v>1166</v>
      </c>
      <c r="B32" s="167">
        <v>0</v>
      </c>
      <c r="C32" s="157" t="s">
        <v>1167</v>
      </c>
      <c r="D32" s="110">
        <v>0</v>
      </c>
    </row>
    <row r="33" spans="1:4" s="152" customFormat="1" ht="21.75" customHeight="1" x14ac:dyDescent="0.15">
      <c r="A33" s="122"/>
      <c r="B33" s="167">
        <v>0</v>
      </c>
      <c r="C33" s="168" t="s">
        <v>1039</v>
      </c>
      <c r="D33" s="110"/>
    </row>
    <row r="34" spans="1:4" s="152" customFormat="1" ht="21.75" customHeight="1" x14ac:dyDescent="0.15">
      <c r="A34" s="122" t="s">
        <v>1168</v>
      </c>
      <c r="B34" s="167">
        <f>SUM(B35:B37)</f>
        <v>0</v>
      </c>
      <c r="C34" s="168" t="s">
        <v>1031</v>
      </c>
      <c r="D34" s="110">
        <f>SUM(D35:D37)</f>
        <v>0</v>
      </c>
    </row>
    <row r="35" spans="1:4" s="152" customFormat="1" ht="21.75" customHeight="1" x14ac:dyDescent="0.15">
      <c r="A35" s="108" t="s">
        <v>1169</v>
      </c>
      <c r="B35" s="167">
        <v>0</v>
      </c>
      <c r="C35" s="169" t="s">
        <v>1170</v>
      </c>
      <c r="D35" s="110">
        <v>0</v>
      </c>
    </row>
    <row r="36" spans="1:4" s="152" customFormat="1" ht="21.75" customHeight="1" x14ac:dyDescent="0.15">
      <c r="A36" s="108" t="s">
        <v>1171</v>
      </c>
      <c r="B36" s="170">
        <v>0</v>
      </c>
      <c r="C36" s="169" t="s">
        <v>1172</v>
      </c>
      <c r="D36" s="110"/>
    </row>
    <row r="37" spans="1:4" s="152" customFormat="1" ht="21.75" customHeight="1" x14ac:dyDescent="0.15">
      <c r="A37" s="108" t="s">
        <v>1173</v>
      </c>
      <c r="B37" s="167">
        <v>0</v>
      </c>
      <c r="C37" s="169" t="s">
        <v>1174</v>
      </c>
      <c r="D37" s="110">
        <v>0</v>
      </c>
    </row>
    <row r="38" spans="1:4" s="152" customFormat="1" ht="21.75" customHeight="1" x14ac:dyDescent="0.15">
      <c r="A38" s="122" t="s">
        <v>1175</v>
      </c>
      <c r="B38" s="171">
        <v>0</v>
      </c>
      <c r="C38" s="168" t="s">
        <v>1176</v>
      </c>
      <c r="D38" s="110">
        <v>0</v>
      </c>
    </row>
    <row r="39" spans="1:4" s="152" customFormat="1" ht="21.75" customHeight="1" x14ac:dyDescent="0.15">
      <c r="A39" s="109"/>
      <c r="B39" s="142"/>
      <c r="C39" s="157" t="s">
        <v>1177</v>
      </c>
      <c r="D39" s="110"/>
    </row>
    <row r="40" spans="1:4" s="152" customFormat="1" ht="21.75" customHeight="1" x14ac:dyDescent="0.15">
      <c r="A40" s="109"/>
      <c r="B40" s="142"/>
      <c r="C40" s="157" t="s">
        <v>1178</v>
      </c>
      <c r="D40" s="110"/>
    </row>
    <row r="41" spans="1:4" s="152" customFormat="1" ht="21.75" customHeight="1" x14ac:dyDescent="0.15">
      <c r="A41" s="109"/>
      <c r="B41" s="142"/>
      <c r="C41" s="157" t="s">
        <v>1179</v>
      </c>
      <c r="D41" s="162"/>
    </row>
    <row r="42" spans="1:4" s="152" customFormat="1" ht="21.75" customHeight="1" x14ac:dyDescent="0.15">
      <c r="A42" s="172" t="s">
        <v>1180</v>
      </c>
      <c r="B42" s="173">
        <f>SUM(B4:B5,B9,B14:B15,B16,B23,B30:B34,B38:B38)</f>
        <v>586499</v>
      </c>
      <c r="C42" s="174" t="s">
        <v>1181</v>
      </c>
      <c r="D42" s="156">
        <f>SUM(D4:D5,D9,D15,D16,D23,D29:D34,D38:D39)</f>
        <v>586499</v>
      </c>
    </row>
  </sheetData>
  <mergeCells count="2">
    <mergeCell ref="A1:D1"/>
    <mergeCell ref="A2:D2"/>
  </mergeCells>
  <phoneticPr fontId="0" type="noConversion"/>
  <pageMargins left="0.6999125161508876" right="0.6999125161508876" top="0.7499062639521802" bottom="0.7499062639521802" header="0.2999625102741512" footer="0.2999625102741512"/>
  <pageSetup paperSize="9"/>
  <extLst>
    <ext uri="{2D9387EB-5337-4D45-933B-B4D357D02E09}">
      <gutter val="0.0" pos="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50"/>
  <sheetViews>
    <sheetView zoomScaleNormal="100" topLeftCell="B4" workbookViewId="0">
      <selection activeCell="F4" activeCellId="0" sqref="F1:O1048576"/>
    </sheetView>
  </sheetViews>
  <sheetFormatPr defaultRowHeight="13.5" defaultColWidth="9.000137329101562" x14ac:dyDescent="0.15"/>
  <cols>
    <col min="1" max="1" width="0.0" customWidth="1" style="83" hidden="1"/>
    <col min="2" max="2" width="40.375" customWidth="1" style="83"/>
    <col min="3" max="3" width="12.5" customWidth="1" style="83"/>
    <col min="4" max="4" width="14.375" customWidth="1" style="83"/>
    <col min="5" max="5" width="10.75" customWidth="1" style="83"/>
    <col min="6" max="251" width="9.0" style="83"/>
    <col min="252" max="252" width="40.375" customWidth="1" style="83"/>
    <col min="253" max="253" width="12.5" customWidth="1" style="83"/>
    <col min="254" max="254" width="14.375" customWidth="1" style="83"/>
    <col min="255" max="255" width="10.75" customWidth="1" style="83"/>
    <col min="256" max="507" width="9.0" style="83"/>
    <col min="508" max="508" width="40.375" customWidth="1" style="83"/>
    <col min="509" max="509" width="12.5" customWidth="1" style="83"/>
    <col min="510" max="510" width="14.375" customWidth="1" style="83"/>
    <col min="511" max="511" width="10.75" customWidth="1" style="83"/>
    <col min="512" max="763" width="9.0" style="83"/>
    <col min="764" max="764" width="40.375" customWidth="1" style="83"/>
    <col min="765" max="765" width="12.5" customWidth="1" style="83"/>
    <col min="766" max="766" width="14.375" customWidth="1" style="83"/>
    <col min="767" max="767" width="10.75" customWidth="1" style="83"/>
    <col min="768" max="1019" width="9.0" style="83"/>
    <col min="1020" max="1020" width="40.375" customWidth="1" style="83"/>
    <col min="1021" max="1021" width="12.5" customWidth="1" style="83"/>
    <col min="1022" max="1022" width="14.375" customWidth="1" style="83"/>
    <col min="1023" max="1023" width="10.75" customWidth="1" style="83"/>
    <col min="1024" max="1275" width="9.0" style="83"/>
    <col min="1276" max="1276" width="40.375" customWidth="1" style="83"/>
    <col min="1277" max="1277" width="12.5" customWidth="1" style="83"/>
    <col min="1278" max="1278" width="14.375" customWidth="1" style="83"/>
    <col min="1279" max="1279" width="10.75" customWidth="1" style="83"/>
    <col min="1280" max="1531" width="9.0" style="83"/>
    <col min="1532" max="1532" width="40.375" customWidth="1" style="83"/>
    <col min="1533" max="1533" width="12.5" customWidth="1" style="83"/>
    <col min="1534" max="1534" width="14.375" customWidth="1" style="83"/>
    <col min="1535" max="1535" width="10.75" customWidth="1" style="83"/>
    <col min="1536" max="1787" width="9.0" style="83"/>
    <col min="1788" max="1788" width="40.375" customWidth="1" style="83"/>
    <col min="1789" max="1789" width="12.5" customWidth="1" style="83"/>
    <col min="1790" max="1790" width="14.375" customWidth="1" style="83"/>
    <col min="1791" max="1791" width="10.75" customWidth="1" style="83"/>
    <col min="1792" max="2043" width="9.0" style="83"/>
    <col min="2044" max="2044" width="40.375" customWidth="1" style="83"/>
    <col min="2045" max="2045" width="12.5" customWidth="1" style="83"/>
    <col min="2046" max="2046" width="14.375" customWidth="1" style="83"/>
    <col min="2047" max="2047" width="10.75" customWidth="1" style="83"/>
    <col min="2048" max="2299" width="9.0" style="83"/>
    <col min="2300" max="2300" width="40.375" customWidth="1" style="83"/>
    <col min="2301" max="2301" width="12.5" customWidth="1" style="83"/>
    <col min="2302" max="2302" width="14.375" customWidth="1" style="83"/>
    <col min="2303" max="2303" width="10.75" customWidth="1" style="83"/>
    <col min="2304" max="2555" width="9.0" style="83"/>
    <col min="2556" max="2556" width="40.375" customWidth="1" style="83"/>
    <col min="2557" max="2557" width="12.5" customWidth="1" style="83"/>
    <col min="2558" max="2558" width="14.375" customWidth="1" style="83"/>
    <col min="2559" max="2559" width="10.75" customWidth="1" style="83"/>
    <col min="2560" max="2811" width="9.0" style="83"/>
    <col min="2812" max="2812" width="40.375" customWidth="1" style="83"/>
    <col min="2813" max="2813" width="12.5" customWidth="1" style="83"/>
    <col min="2814" max="2814" width="14.375" customWidth="1" style="83"/>
    <col min="2815" max="2815" width="10.75" customWidth="1" style="83"/>
    <col min="2816" max="3067" width="9.0" style="83"/>
    <col min="3068" max="3068" width="40.375" customWidth="1" style="83"/>
    <col min="3069" max="3069" width="12.5" customWidth="1" style="83"/>
    <col min="3070" max="3070" width="14.375" customWidth="1" style="83"/>
    <col min="3071" max="3071" width="10.75" customWidth="1" style="83"/>
    <col min="3072" max="3323" width="9.0" style="83"/>
    <col min="3324" max="3324" width="40.375" customWidth="1" style="83"/>
    <col min="3325" max="3325" width="12.5" customWidth="1" style="83"/>
    <col min="3326" max="3326" width="14.375" customWidth="1" style="83"/>
    <col min="3327" max="3327" width="10.75" customWidth="1" style="83"/>
    <col min="3328" max="3579" width="9.0" style="83"/>
    <col min="3580" max="3580" width="40.375" customWidth="1" style="83"/>
    <col min="3581" max="3581" width="12.5" customWidth="1" style="83"/>
    <col min="3582" max="3582" width="14.375" customWidth="1" style="83"/>
    <col min="3583" max="3583" width="10.75" customWidth="1" style="83"/>
    <col min="3584" max="3835" width="9.0" style="83"/>
    <col min="3836" max="3836" width="40.375" customWidth="1" style="83"/>
    <col min="3837" max="3837" width="12.5" customWidth="1" style="83"/>
    <col min="3838" max="3838" width="14.375" customWidth="1" style="83"/>
    <col min="3839" max="3839" width="10.75" customWidth="1" style="83"/>
    <col min="3840" max="4091" width="9.0" style="83"/>
    <col min="4092" max="4092" width="40.375" customWidth="1" style="83"/>
    <col min="4093" max="4093" width="12.5" customWidth="1" style="83"/>
    <col min="4094" max="4094" width="14.375" customWidth="1" style="83"/>
    <col min="4095" max="4095" width="10.75" customWidth="1" style="83"/>
    <col min="4096" max="4347" width="9.0" style="83"/>
    <col min="4348" max="4348" width="40.375" customWidth="1" style="83"/>
    <col min="4349" max="4349" width="12.5" customWidth="1" style="83"/>
    <col min="4350" max="4350" width="14.375" customWidth="1" style="83"/>
    <col min="4351" max="4351" width="10.75" customWidth="1" style="83"/>
    <col min="4352" max="4603" width="9.0" style="83"/>
    <col min="4604" max="4604" width="40.375" customWidth="1" style="83"/>
    <col min="4605" max="4605" width="12.5" customWidth="1" style="83"/>
    <col min="4606" max="4606" width="14.375" customWidth="1" style="83"/>
    <col min="4607" max="4607" width="10.75" customWidth="1" style="83"/>
    <col min="4608" max="4859" width="9.0" style="83"/>
    <col min="4860" max="4860" width="40.375" customWidth="1" style="83"/>
    <col min="4861" max="4861" width="12.5" customWidth="1" style="83"/>
    <col min="4862" max="4862" width="14.375" customWidth="1" style="83"/>
    <col min="4863" max="4863" width="10.75" customWidth="1" style="83"/>
    <col min="4864" max="5115" width="9.0" style="83"/>
    <col min="5116" max="5116" width="40.375" customWidth="1" style="83"/>
    <col min="5117" max="5117" width="12.5" customWidth="1" style="83"/>
    <col min="5118" max="5118" width="14.375" customWidth="1" style="83"/>
    <col min="5119" max="5119" width="10.75" customWidth="1" style="83"/>
    <col min="5120" max="5371" width="9.0" style="83"/>
    <col min="5372" max="5372" width="40.375" customWidth="1" style="83"/>
    <col min="5373" max="5373" width="12.5" customWidth="1" style="83"/>
    <col min="5374" max="5374" width="14.375" customWidth="1" style="83"/>
    <col min="5375" max="5375" width="10.75" customWidth="1" style="83"/>
    <col min="5376" max="5627" width="9.0" style="83"/>
    <col min="5628" max="5628" width="40.375" customWidth="1" style="83"/>
    <col min="5629" max="5629" width="12.5" customWidth="1" style="83"/>
    <col min="5630" max="5630" width="14.375" customWidth="1" style="83"/>
    <col min="5631" max="5631" width="10.75" customWidth="1" style="83"/>
    <col min="5632" max="5883" width="9.0" style="83"/>
    <col min="5884" max="5884" width="40.375" customWidth="1" style="83"/>
    <col min="5885" max="5885" width="12.5" customWidth="1" style="83"/>
    <col min="5886" max="5886" width="14.375" customWidth="1" style="83"/>
    <col min="5887" max="5887" width="10.75" customWidth="1" style="83"/>
    <col min="5888" max="6139" width="9.0" style="83"/>
    <col min="6140" max="6140" width="40.375" customWidth="1" style="83"/>
    <col min="6141" max="6141" width="12.5" customWidth="1" style="83"/>
    <col min="6142" max="6142" width="14.375" customWidth="1" style="83"/>
    <col min="6143" max="6143" width="10.75" customWidth="1" style="83"/>
    <col min="6144" max="6395" width="9.0" style="83"/>
    <col min="6396" max="6396" width="40.375" customWidth="1" style="83"/>
    <col min="6397" max="6397" width="12.5" customWidth="1" style="83"/>
    <col min="6398" max="6398" width="14.375" customWidth="1" style="83"/>
    <col min="6399" max="6399" width="10.75" customWidth="1" style="83"/>
    <col min="6400" max="6651" width="9.0" style="83"/>
    <col min="6652" max="6652" width="40.375" customWidth="1" style="83"/>
    <col min="6653" max="6653" width="12.5" customWidth="1" style="83"/>
    <col min="6654" max="6654" width="14.375" customWidth="1" style="83"/>
    <col min="6655" max="6655" width="10.75" customWidth="1" style="83"/>
    <col min="6656" max="6907" width="9.0" style="83"/>
    <col min="6908" max="6908" width="40.375" customWidth="1" style="83"/>
    <col min="6909" max="6909" width="12.5" customWidth="1" style="83"/>
    <col min="6910" max="6910" width="14.375" customWidth="1" style="83"/>
    <col min="6911" max="6911" width="10.75" customWidth="1" style="83"/>
    <col min="6912" max="7163" width="9.0" style="83"/>
    <col min="7164" max="7164" width="40.375" customWidth="1" style="83"/>
    <col min="7165" max="7165" width="12.5" customWidth="1" style="83"/>
    <col min="7166" max="7166" width="14.375" customWidth="1" style="83"/>
    <col min="7167" max="7167" width="10.75" customWidth="1" style="83"/>
    <col min="7168" max="7419" width="9.0" style="83"/>
    <col min="7420" max="7420" width="40.375" customWidth="1" style="83"/>
    <col min="7421" max="7421" width="12.5" customWidth="1" style="83"/>
    <col min="7422" max="7422" width="14.375" customWidth="1" style="83"/>
    <col min="7423" max="7423" width="10.75" customWidth="1" style="83"/>
    <col min="7424" max="7675" width="9.0" style="83"/>
    <col min="7676" max="7676" width="40.375" customWidth="1" style="83"/>
    <col min="7677" max="7677" width="12.5" customWidth="1" style="83"/>
    <col min="7678" max="7678" width="14.375" customWidth="1" style="83"/>
    <col min="7679" max="7679" width="10.75" customWidth="1" style="83"/>
    <col min="7680" max="7931" width="9.0" style="83"/>
    <col min="7932" max="7932" width="40.375" customWidth="1" style="83"/>
    <col min="7933" max="7933" width="12.5" customWidth="1" style="83"/>
    <col min="7934" max="7934" width="14.375" customWidth="1" style="83"/>
    <col min="7935" max="7935" width="10.75" customWidth="1" style="83"/>
    <col min="7936" max="8187" width="9.0" style="83"/>
    <col min="8188" max="8188" width="40.375" customWidth="1" style="83"/>
    <col min="8189" max="8189" width="12.5" customWidth="1" style="83"/>
    <col min="8190" max="8190" width="14.375" customWidth="1" style="83"/>
    <col min="8191" max="8191" width="10.75" customWidth="1" style="83"/>
    <col min="8192" max="8443" width="9.0" style="83"/>
    <col min="8444" max="8444" width="40.375" customWidth="1" style="83"/>
    <col min="8445" max="8445" width="12.5" customWidth="1" style="83"/>
    <col min="8446" max="8446" width="14.375" customWidth="1" style="83"/>
    <col min="8447" max="8447" width="10.75" customWidth="1" style="83"/>
    <col min="8448" max="8699" width="9.0" style="83"/>
    <col min="8700" max="8700" width="40.375" customWidth="1" style="83"/>
    <col min="8701" max="8701" width="12.5" customWidth="1" style="83"/>
    <col min="8702" max="8702" width="14.375" customWidth="1" style="83"/>
    <col min="8703" max="8703" width="10.75" customWidth="1" style="83"/>
    <col min="8704" max="8955" width="9.0" style="83"/>
    <col min="8956" max="8956" width="40.375" customWidth="1" style="83"/>
    <col min="8957" max="8957" width="12.5" customWidth="1" style="83"/>
    <col min="8958" max="8958" width="14.375" customWidth="1" style="83"/>
    <col min="8959" max="8959" width="10.75" customWidth="1" style="83"/>
    <col min="8960" max="9211" width="9.0" style="83"/>
    <col min="9212" max="9212" width="40.375" customWidth="1" style="83"/>
    <col min="9213" max="9213" width="12.5" customWidth="1" style="83"/>
    <col min="9214" max="9214" width="14.375" customWidth="1" style="83"/>
    <col min="9215" max="9215" width="10.75" customWidth="1" style="83"/>
    <col min="9216" max="9467" width="9.0" style="83"/>
    <col min="9468" max="9468" width="40.375" customWidth="1" style="83"/>
    <col min="9469" max="9469" width="12.5" customWidth="1" style="83"/>
    <col min="9470" max="9470" width="14.375" customWidth="1" style="83"/>
    <col min="9471" max="9471" width="10.75" customWidth="1" style="83"/>
    <col min="9472" max="9723" width="9.0" style="83"/>
    <col min="9724" max="9724" width="40.375" customWidth="1" style="83"/>
    <col min="9725" max="9725" width="12.5" customWidth="1" style="83"/>
    <col min="9726" max="9726" width="14.375" customWidth="1" style="83"/>
    <col min="9727" max="9727" width="10.75" customWidth="1" style="83"/>
    <col min="9728" max="9979" width="9.0" style="83"/>
    <col min="9980" max="9980" width="40.375" customWidth="1" style="83"/>
    <col min="9981" max="9981" width="12.5" customWidth="1" style="83"/>
    <col min="9982" max="9982" width="14.375" customWidth="1" style="83"/>
    <col min="9983" max="9983" width="10.75" customWidth="1" style="83"/>
    <col min="9984" max="10235" width="9.0" style="83"/>
    <col min="10236" max="10236" width="40.375" customWidth="1" style="83"/>
    <col min="10237" max="10237" width="12.5" customWidth="1" style="83"/>
    <col min="10238" max="10238" width="14.375" customWidth="1" style="83"/>
    <col min="10239" max="10239" width="10.75" customWidth="1" style="83"/>
    <col min="10240" max="10491" width="9.0" style="83"/>
    <col min="10492" max="10492" width="40.375" customWidth="1" style="83"/>
    <col min="10493" max="10493" width="12.5" customWidth="1" style="83"/>
    <col min="10494" max="10494" width="14.375" customWidth="1" style="83"/>
    <col min="10495" max="10495" width="10.75" customWidth="1" style="83"/>
    <col min="10496" max="10747" width="9.0" style="83"/>
    <col min="10748" max="10748" width="40.375" customWidth="1" style="83"/>
    <col min="10749" max="10749" width="12.5" customWidth="1" style="83"/>
    <col min="10750" max="10750" width="14.375" customWidth="1" style="83"/>
    <col min="10751" max="10751" width="10.75" customWidth="1" style="83"/>
    <col min="10752" max="11003" width="9.0" style="83"/>
    <col min="11004" max="11004" width="40.375" customWidth="1" style="83"/>
    <col min="11005" max="11005" width="12.5" customWidth="1" style="83"/>
    <col min="11006" max="11006" width="14.375" customWidth="1" style="83"/>
    <col min="11007" max="11007" width="10.75" customWidth="1" style="83"/>
    <col min="11008" max="11259" width="9.0" style="83"/>
    <col min="11260" max="11260" width="40.375" customWidth="1" style="83"/>
    <col min="11261" max="11261" width="12.5" customWidth="1" style="83"/>
    <col min="11262" max="11262" width="14.375" customWidth="1" style="83"/>
    <col min="11263" max="11263" width="10.75" customWidth="1" style="83"/>
    <col min="11264" max="11515" width="9.0" style="83"/>
    <col min="11516" max="11516" width="40.375" customWidth="1" style="83"/>
    <col min="11517" max="11517" width="12.5" customWidth="1" style="83"/>
    <col min="11518" max="11518" width="14.375" customWidth="1" style="83"/>
    <col min="11519" max="11519" width="10.75" customWidth="1" style="83"/>
    <col min="11520" max="11771" width="9.0" style="83"/>
    <col min="11772" max="11772" width="40.375" customWidth="1" style="83"/>
    <col min="11773" max="11773" width="12.5" customWidth="1" style="83"/>
    <col min="11774" max="11774" width="14.375" customWidth="1" style="83"/>
    <col min="11775" max="11775" width="10.75" customWidth="1" style="83"/>
    <col min="11776" max="12027" width="9.0" style="83"/>
    <col min="12028" max="12028" width="40.375" customWidth="1" style="83"/>
    <col min="12029" max="12029" width="12.5" customWidth="1" style="83"/>
    <col min="12030" max="12030" width="14.375" customWidth="1" style="83"/>
    <col min="12031" max="12031" width="10.75" customWidth="1" style="83"/>
    <col min="12032" max="12283" width="9.0" style="83"/>
    <col min="12284" max="12284" width="40.375" customWidth="1" style="83"/>
    <col min="12285" max="12285" width="12.5" customWidth="1" style="83"/>
    <col min="12286" max="12286" width="14.375" customWidth="1" style="83"/>
    <col min="12287" max="12287" width="10.75" customWidth="1" style="83"/>
    <col min="12288" max="12539" width="9.0" style="83"/>
    <col min="12540" max="12540" width="40.375" customWidth="1" style="83"/>
    <col min="12541" max="12541" width="12.5" customWidth="1" style="83"/>
    <col min="12542" max="12542" width="14.375" customWidth="1" style="83"/>
    <col min="12543" max="12543" width="10.75" customWidth="1" style="83"/>
    <col min="12544" max="12795" width="9.0" style="83"/>
    <col min="12796" max="12796" width="40.375" customWidth="1" style="83"/>
    <col min="12797" max="12797" width="12.5" customWidth="1" style="83"/>
    <col min="12798" max="12798" width="14.375" customWidth="1" style="83"/>
    <col min="12799" max="12799" width="10.75" customWidth="1" style="83"/>
    <col min="12800" max="13051" width="9.0" style="83"/>
    <col min="13052" max="13052" width="40.375" customWidth="1" style="83"/>
    <col min="13053" max="13053" width="12.5" customWidth="1" style="83"/>
    <col min="13054" max="13054" width="14.375" customWidth="1" style="83"/>
    <col min="13055" max="13055" width="10.75" customWidth="1" style="83"/>
    <col min="13056" max="13307" width="9.0" style="83"/>
    <col min="13308" max="13308" width="40.375" customWidth="1" style="83"/>
    <col min="13309" max="13309" width="12.5" customWidth="1" style="83"/>
    <col min="13310" max="13310" width="14.375" customWidth="1" style="83"/>
    <col min="13311" max="13311" width="10.75" customWidth="1" style="83"/>
    <col min="13312" max="13563" width="9.0" style="83"/>
    <col min="13564" max="13564" width="40.375" customWidth="1" style="83"/>
    <col min="13565" max="13565" width="12.5" customWidth="1" style="83"/>
    <col min="13566" max="13566" width="14.375" customWidth="1" style="83"/>
    <col min="13567" max="13567" width="10.75" customWidth="1" style="83"/>
    <col min="13568" max="13819" width="9.0" style="83"/>
    <col min="13820" max="13820" width="40.375" customWidth="1" style="83"/>
    <col min="13821" max="13821" width="12.5" customWidth="1" style="83"/>
    <col min="13822" max="13822" width="14.375" customWidth="1" style="83"/>
    <col min="13823" max="13823" width="10.75" customWidth="1" style="83"/>
    <col min="13824" max="14075" width="9.0" style="83"/>
    <col min="14076" max="14076" width="40.375" customWidth="1" style="83"/>
    <col min="14077" max="14077" width="12.5" customWidth="1" style="83"/>
    <col min="14078" max="14078" width="14.375" customWidth="1" style="83"/>
    <col min="14079" max="14079" width="10.75" customWidth="1" style="83"/>
    <col min="14080" max="14331" width="9.0" style="83"/>
    <col min="14332" max="14332" width="40.375" customWidth="1" style="83"/>
    <col min="14333" max="14333" width="12.5" customWidth="1" style="83"/>
    <col min="14334" max="14334" width="14.375" customWidth="1" style="83"/>
    <col min="14335" max="14335" width="10.75" customWidth="1" style="83"/>
    <col min="14336" max="14587" width="9.0" style="83"/>
    <col min="14588" max="14588" width="40.375" customWidth="1" style="83"/>
    <col min="14589" max="14589" width="12.5" customWidth="1" style="83"/>
    <col min="14590" max="14590" width="14.375" customWidth="1" style="83"/>
    <col min="14591" max="14591" width="10.75" customWidth="1" style="83"/>
    <col min="14592" max="14843" width="9.0" style="83"/>
    <col min="14844" max="14844" width="40.375" customWidth="1" style="83"/>
    <col min="14845" max="14845" width="12.5" customWidth="1" style="83"/>
    <col min="14846" max="14846" width="14.375" customWidth="1" style="83"/>
    <col min="14847" max="14847" width="10.75" customWidth="1" style="83"/>
    <col min="14848" max="15099" width="9.0" style="83"/>
    <col min="15100" max="15100" width="40.375" customWidth="1" style="83"/>
    <col min="15101" max="15101" width="12.5" customWidth="1" style="83"/>
    <col min="15102" max="15102" width="14.375" customWidth="1" style="83"/>
    <col min="15103" max="15103" width="10.75" customWidth="1" style="83"/>
    <col min="15104" max="15355" width="9.0" style="83"/>
    <col min="15356" max="15356" width="40.375" customWidth="1" style="83"/>
    <col min="15357" max="15357" width="12.5" customWidth="1" style="83"/>
    <col min="15358" max="15358" width="14.375" customWidth="1" style="83"/>
    <col min="15359" max="15359" width="10.75" customWidth="1" style="83"/>
    <col min="15360" max="15611" width="9.0" style="83"/>
    <col min="15612" max="15612" width="40.375" customWidth="1" style="83"/>
    <col min="15613" max="15613" width="12.5" customWidth="1" style="83"/>
    <col min="15614" max="15614" width="14.375" customWidth="1" style="83"/>
    <col min="15615" max="15615" width="10.75" customWidth="1" style="83"/>
    <col min="15616" max="15867" width="9.0" style="83"/>
    <col min="15868" max="15868" width="40.375" customWidth="1" style="83"/>
    <col min="15869" max="15869" width="12.5" customWidth="1" style="83"/>
    <col min="15870" max="15870" width="14.375" customWidth="1" style="83"/>
    <col min="15871" max="15871" width="10.75" customWidth="1" style="83"/>
    <col min="15872" max="16123" width="9.0" style="83"/>
    <col min="16124" max="16124" width="40.375" customWidth="1" style="83"/>
    <col min="16125" max="16125" width="12.5" customWidth="1" style="83"/>
    <col min="16126" max="16126" width="14.375" customWidth="1" style="83"/>
    <col min="16127" max="16127" width="10.75" customWidth="1" style="83"/>
    <col min="16128" max="16384" width="9.0" style="83"/>
  </cols>
  <sheetData>
    <row r="1" spans="1:5" ht="23.25" customHeight="1" x14ac:dyDescent="0.15">
      <c r="A1" s="433" t="s">
        <v>1246</v>
      </c>
      <c r="B1" s="433"/>
      <c r="C1" s="433"/>
      <c r="D1" s="433"/>
      <c r="E1" s="433"/>
    </row>
    <row r="2" spans="1:5" ht="14.1" customHeight="1" x14ac:dyDescent="0.15">
      <c r="E2" s="123" t="s">
        <v>1044</v>
      </c>
    </row>
    <row r="3" spans="1:5" s="80" customFormat="1" ht="21.0" customHeight="1" x14ac:dyDescent="0.15">
      <c r="A3" s="61" t="s">
        <v>1247</v>
      </c>
      <c r="B3" s="61" t="s">
        <v>52</v>
      </c>
      <c r="C3" s="61" t="s">
        <v>2</v>
      </c>
      <c r="D3" s="61" t="s">
        <v>3</v>
      </c>
      <c r="E3" s="61" t="s">
        <v>1248</v>
      </c>
    </row>
    <row r="4" spans="1:5" s="80" customFormat="1" ht="21.0" customHeight="1" x14ac:dyDescent="0.15">
      <c r="A4" s="108">
        <v>1030102</v>
      </c>
      <c r="B4" s="108" t="s">
        <v>1249</v>
      </c>
      <c r="C4" s="112"/>
      <c r="D4" s="61"/>
      <c r="E4" s="61"/>
    </row>
    <row r="5" spans="1:5" s="80" customFormat="1" ht="21.0" customHeight="1" x14ac:dyDescent="0.15">
      <c r="A5" s="108">
        <v>1030106</v>
      </c>
      <c r="B5" s="108" t="s">
        <v>1250</v>
      </c>
      <c r="C5" s="112"/>
      <c r="D5" s="61"/>
      <c r="E5" s="61"/>
    </row>
    <row r="6" spans="1:5" s="80" customFormat="1" ht="21.0" customHeight="1" x14ac:dyDescent="0.15">
      <c r="A6" s="108">
        <v>1030110</v>
      </c>
      <c r="B6" s="108" t="s">
        <v>1251</v>
      </c>
      <c r="C6" s="112"/>
      <c r="D6" s="61"/>
      <c r="E6" s="61"/>
    </row>
    <row r="7" spans="1:5" s="80" customFormat="1" ht="21.0" customHeight="1" x14ac:dyDescent="0.15">
      <c r="A7" s="108">
        <v>1030112</v>
      </c>
      <c r="B7" s="108" t="s">
        <v>1252</v>
      </c>
      <c r="C7" s="112"/>
      <c r="D7" s="61"/>
      <c r="E7" s="61"/>
    </row>
    <row r="8" spans="1:5" s="80" customFormat="1" ht="21.0" customHeight="1" x14ac:dyDescent="0.15">
      <c r="A8" s="108">
        <v>1030115</v>
      </c>
      <c r="B8" s="108" t="s">
        <v>1253</v>
      </c>
      <c r="C8" s="112"/>
      <c r="D8" s="61"/>
      <c r="E8" s="61"/>
    </row>
    <row r="9" spans="1:5" s="80" customFormat="1" ht="21.0" customHeight="1" x14ac:dyDescent="0.15">
      <c r="A9" s="108">
        <v>1030121</v>
      </c>
      <c r="B9" s="108" t="s">
        <v>1254</v>
      </c>
      <c r="C9" s="112"/>
      <c r="D9" s="61"/>
      <c r="E9" s="61"/>
    </row>
    <row r="10" spans="1:5" s="80" customFormat="1" ht="21.0" customHeight="1" x14ac:dyDescent="0.15">
      <c r="A10" s="108">
        <v>1030129</v>
      </c>
      <c r="B10" s="108" t="s">
        <v>1255</v>
      </c>
      <c r="C10" s="112"/>
      <c r="D10" s="61"/>
      <c r="E10" s="61"/>
    </row>
    <row r="11" spans="1:5" s="80" customFormat="1" ht="21.0" customHeight="1" x14ac:dyDescent="0.15">
      <c r="A11" s="108">
        <v>1030146</v>
      </c>
      <c r="B11" s="108" t="s">
        <v>1256</v>
      </c>
      <c r="C11" s="112">
        <v>15659</v>
      </c>
      <c r="D11" s="151">
        <v>10715</v>
      </c>
      <c r="E11" s="125">
        <f>D11/C11-1</f>
        <v>-0.31572897375311326</v>
      </c>
    </row>
    <row r="12" spans="1:5" s="80" customFormat="1" ht="21.0" customHeight="1" x14ac:dyDescent="0.15">
      <c r="A12" s="108">
        <v>1030147</v>
      </c>
      <c r="B12" s="108" t="s">
        <v>1257</v>
      </c>
      <c r="C12" s="112">
        <v>716</v>
      </c>
      <c r="D12" s="151">
        <v>612</v>
      </c>
      <c r="E12" s="125">
        <f>D12/C12-1</f>
        <v>-0.14525139664804465</v>
      </c>
    </row>
    <row r="13" spans="1:5" s="80" customFormat="1" ht="21.0" customHeight="1" x14ac:dyDescent="0.15">
      <c r="A13" s="108">
        <v>1030148</v>
      </c>
      <c r="B13" s="108" t="s">
        <v>1258</v>
      </c>
      <c r="C13" s="112">
        <v>397463</v>
      </c>
      <c r="D13" s="151">
        <v>471365</v>
      </c>
      <c r="E13" s="125">
        <f>D13/C13-1</f>
        <v>0.1859342882230548</v>
      </c>
    </row>
    <row r="14" spans="1:5" s="80" customFormat="1" ht="21.0" customHeight="1" x14ac:dyDescent="0.15">
      <c r="A14" s="108">
        <v>1030149</v>
      </c>
      <c r="B14" s="108" t="s">
        <v>1259</v>
      </c>
      <c r="C14" s="112"/>
      <c r="D14" s="151"/>
      <c r="E14" s="61"/>
    </row>
    <row r="15" spans="1:5" s="80" customFormat="1" ht="21.0" customHeight="1" x14ac:dyDescent="0.15">
      <c r="A15" s="108">
        <v>1030150</v>
      </c>
      <c r="B15" s="108" t="s">
        <v>1260</v>
      </c>
      <c r="C15" s="112"/>
      <c r="D15" s="151"/>
      <c r="E15" s="61"/>
    </row>
    <row r="16" spans="1:5" s="80" customFormat="1" ht="21.0" customHeight="1" x14ac:dyDescent="0.15">
      <c r="A16" s="108">
        <v>1030152</v>
      </c>
      <c r="B16" s="108" t="s">
        <v>1261</v>
      </c>
      <c r="C16" s="112"/>
      <c r="D16" s="151"/>
      <c r="E16" s="61"/>
    </row>
    <row r="17" spans="1:5" s="80" customFormat="1" ht="21.0" customHeight="1" x14ac:dyDescent="0.15">
      <c r="A17" s="108">
        <v>1030153</v>
      </c>
      <c r="B17" s="108" t="s">
        <v>1262</v>
      </c>
      <c r="C17" s="112"/>
      <c r="D17" s="151"/>
      <c r="E17" s="61"/>
    </row>
    <row r="18" spans="1:5" s="80" customFormat="1" ht="21.0" customHeight="1" x14ac:dyDescent="0.15">
      <c r="A18" s="108">
        <v>1030154</v>
      </c>
      <c r="B18" s="108" t="s">
        <v>1263</v>
      </c>
      <c r="C18" s="112"/>
      <c r="D18" s="151"/>
      <c r="E18" s="61"/>
    </row>
    <row r="19" spans="1:5" s="80" customFormat="1" ht="21.0" customHeight="1" x14ac:dyDescent="0.15">
      <c r="A19" s="108">
        <v>1030155</v>
      </c>
      <c r="B19" s="108" t="s">
        <v>1264</v>
      </c>
      <c r="C19" s="112"/>
      <c r="D19" s="151"/>
      <c r="E19" s="61"/>
    </row>
    <row r="20" spans="1:5" s="80" customFormat="1" ht="21.0" customHeight="1" x14ac:dyDescent="0.15">
      <c r="A20" s="108">
        <v>1030156</v>
      </c>
      <c r="B20" s="108" t="s">
        <v>1265</v>
      </c>
      <c r="C20" s="112">
        <v>14580</v>
      </c>
      <c r="D20" s="151">
        <v>5240</v>
      </c>
      <c r="E20" s="125">
        <f>D20/C20-1</f>
        <v>-0.6406035665294925</v>
      </c>
    </row>
    <row r="21" spans="1:5" s="80" customFormat="1" ht="21.0" customHeight="1" x14ac:dyDescent="0.15">
      <c r="A21" s="108">
        <v>1030157</v>
      </c>
      <c r="B21" s="108" t="s">
        <v>1266</v>
      </c>
      <c r="C21" s="112"/>
      <c r="D21" s="151"/>
      <c r="E21" s="125"/>
    </row>
    <row r="22" spans="1:5" s="80" customFormat="1" ht="21.0" customHeight="1" x14ac:dyDescent="0.15">
      <c r="A22" s="108">
        <v>1030158</v>
      </c>
      <c r="B22" s="108" t="s">
        <v>1267</v>
      </c>
      <c r="C22" s="112"/>
      <c r="D22" s="151"/>
      <c r="E22" s="125"/>
    </row>
    <row r="23" spans="1:5" s="80" customFormat="1" ht="21.0" customHeight="1" x14ac:dyDescent="0.15">
      <c r="A23" s="108">
        <v>1030159</v>
      </c>
      <c r="B23" s="108" t="s">
        <v>1268</v>
      </c>
      <c r="C23" s="112"/>
      <c r="D23" s="151"/>
      <c r="E23" s="61"/>
    </row>
    <row r="24" spans="1:5" s="80" customFormat="1" ht="21.0" customHeight="1" x14ac:dyDescent="0.15">
      <c r="A24" s="108">
        <v>1030166</v>
      </c>
      <c r="B24" s="108" t="s">
        <v>1269</v>
      </c>
      <c r="C24" s="112"/>
      <c r="D24" s="151"/>
      <c r="E24" s="61"/>
    </row>
    <row r="25" spans="1:5" s="80" customFormat="1" ht="21.0" customHeight="1" x14ac:dyDescent="0.15">
      <c r="A25" s="108">
        <v>1030168</v>
      </c>
      <c r="B25" s="108" t="s">
        <v>1270</v>
      </c>
      <c r="C25" s="112"/>
      <c r="D25" s="151"/>
      <c r="E25" s="61"/>
    </row>
    <row r="26" spans="1:5" s="80" customFormat="1" ht="21.0" customHeight="1" x14ac:dyDescent="0.15">
      <c r="A26" s="108">
        <v>1030171</v>
      </c>
      <c r="B26" s="108" t="s">
        <v>1271</v>
      </c>
      <c r="C26" s="112"/>
      <c r="D26" s="151"/>
      <c r="E26" s="61"/>
    </row>
    <row r="27" spans="1:5" s="80" customFormat="1" ht="21.0" customHeight="1" x14ac:dyDescent="0.15">
      <c r="A27" s="108">
        <v>1030175</v>
      </c>
      <c r="B27" s="108" t="s">
        <v>1272</v>
      </c>
      <c r="C27" s="112"/>
      <c r="D27" s="151"/>
      <c r="E27" s="61"/>
    </row>
    <row r="28" spans="1:5" s="80" customFormat="1" ht="21.0" customHeight="1" x14ac:dyDescent="0.15">
      <c r="A28" s="108">
        <v>1030178</v>
      </c>
      <c r="B28" s="108" t="s">
        <v>1273</v>
      </c>
      <c r="C28" s="112">
        <v>3203</v>
      </c>
      <c r="D28" s="151">
        <v>3660</v>
      </c>
      <c r="E28" s="125">
        <f>D28/C28-1</f>
        <v>0.14267873868248526</v>
      </c>
    </row>
    <row r="29" spans="1:5" s="80" customFormat="1" ht="21.0" customHeight="1" x14ac:dyDescent="0.15">
      <c r="A29" s="108">
        <v>1030180</v>
      </c>
      <c r="B29" s="108" t="s">
        <v>1274</v>
      </c>
      <c r="C29" s="112"/>
      <c r="D29" s="151"/>
      <c r="E29" s="125"/>
    </row>
    <row r="30" spans="1:5" s="80" customFormat="1" ht="21.0" customHeight="1" x14ac:dyDescent="0.15">
      <c r="A30" s="108">
        <v>1030199</v>
      </c>
      <c r="B30" s="108" t="s">
        <v>1275</v>
      </c>
      <c r="C30" s="112"/>
      <c r="D30" s="151"/>
      <c r="E30" s="125"/>
    </row>
    <row r="31" spans="1:5" s="80" customFormat="1" ht="21.0" customHeight="1" x14ac:dyDescent="0.15">
      <c r="A31" s="127"/>
      <c r="B31" s="128" t="s">
        <v>1276</v>
      </c>
      <c r="C31" s="129">
        <f>SUM(C4:C30)</f>
        <v>431621</v>
      </c>
      <c r="D31" s="129">
        <f>SUM(D4:D30)</f>
        <v>491592</v>
      </c>
      <c r="E31" s="125">
        <f>(D31-C31)/C31</f>
        <v>0.1389436565876081</v>
      </c>
    </row>
    <row r="32" spans="1:5" s="80" customFormat="1" ht="21.0" customHeight="1" x14ac:dyDescent="0.15">
      <c r="A32" s="91"/>
      <c r="B32" s="130" t="s">
        <v>1277</v>
      </c>
      <c r="C32" s="113">
        <f>C33+C34</f>
        <v>0</v>
      </c>
      <c r="D32" s="113">
        <f>D33+D34</f>
        <v>0</v>
      </c>
      <c r="E32" s="113">
        <f>E33+E34</f>
        <v>0</v>
      </c>
    </row>
    <row r="33" spans="1:5" s="80" customFormat="1" ht="21.0" customHeight="1" x14ac:dyDescent="0.15">
      <c r="A33" s="91"/>
      <c r="B33" s="131" t="s">
        <v>1278</v>
      </c>
      <c r="C33" s="113"/>
      <c r="D33" s="113"/>
      <c r="E33" s="112"/>
    </row>
    <row r="34" spans="1:5" s="80" customFormat="1" ht="21.0" customHeight="1" x14ac:dyDescent="0.15">
      <c r="A34" s="91"/>
      <c r="B34" s="131" t="s">
        <v>1279</v>
      </c>
      <c r="C34" s="113"/>
      <c r="D34" s="113"/>
      <c r="E34" s="112"/>
    </row>
    <row r="35" spans="1:5" s="80" customFormat="1" ht="21.0" customHeight="1" x14ac:dyDescent="0.15">
      <c r="A35" s="91"/>
      <c r="B35" s="132" t="s">
        <v>32</v>
      </c>
      <c r="C35" s="113">
        <f>C36</f>
        <v>0</v>
      </c>
      <c r="D35" s="113">
        <f>D36</f>
        <v>1888</v>
      </c>
      <c r="E35" s="113">
        <f>E36</f>
        <v>0</v>
      </c>
    </row>
    <row r="36" spans="1:5" s="80" customFormat="1" ht="21.0" customHeight="1" x14ac:dyDescent="0.15">
      <c r="A36" s="91"/>
      <c r="B36" s="133" t="s">
        <v>1280</v>
      </c>
      <c r="C36" s="113">
        <f>C37+C38</f>
        <v>0</v>
      </c>
      <c r="D36" s="113">
        <f>D37+D38</f>
        <v>1888</v>
      </c>
      <c r="E36" s="113">
        <f>E37+E38</f>
        <v>0</v>
      </c>
    </row>
    <row r="37" spans="1:5" s="80" customFormat="1" ht="21.0" customHeight="1" x14ac:dyDescent="0.15">
      <c r="A37" s="91"/>
      <c r="B37" s="131" t="s">
        <v>1281</v>
      </c>
      <c r="C37" s="91"/>
      <c r="D37" s="151">
        <v>1888</v>
      </c>
      <c r="E37" s="112"/>
    </row>
    <row r="38" spans="1:5" s="80" customFormat="1" ht="21.0" customHeight="1" x14ac:dyDescent="0.15">
      <c r="A38" s="91"/>
      <c r="B38" s="131" t="s">
        <v>1282</v>
      </c>
      <c r="C38" s="91"/>
      <c r="D38" s="91"/>
      <c r="E38" s="112"/>
    </row>
    <row r="39" spans="1:5" s="80" customFormat="1" ht="21.0" customHeight="1" x14ac:dyDescent="0.15">
      <c r="A39" s="91"/>
      <c r="B39" s="134" t="s">
        <v>1283</v>
      </c>
      <c r="C39" s="135"/>
      <c r="D39" s="132"/>
      <c r="E39" s="113"/>
    </row>
    <row r="40" spans="1:5" s="80" customFormat="1" ht="21.0" customHeight="1" x14ac:dyDescent="0.15">
      <c r="A40" s="91"/>
      <c r="B40" s="134" t="s">
        <v>44</v>
      </c>
      <c r="C40" s="135"/>
      <c r="D40" s="135"/>
      <c r="E40" s="113"/>
    </row>
    <row r="41" spans="1:5" s="80" customFormat="1" ht="21.0" customHeight="1" x14ac:dyDescent="0.15">
      <c r="A41" s="91"/>
      <c r="B41" s="136" t="s">
        <v>1284</v>
      </c>
      <c r="C41" s="137"/>
      <c r="D41" s="137">
        <f>D31+D32+D35+D39+D40</f>
        <v>493480</v>
      </c>
      <c r="E41" s="137"/>
    </row>
    <row r="42" spans="1:5" s="80" customFormat="1" ht="21.0" customHeight="1" x14ac:dyDescent="0.15">
      <c r="A42" s="83"/>
      <c r="B42" s="83"/>
      <c r="C42" s="83"/>
      <c r="D42" s="83"/>
      <c r="E42" s="83"/>
    </row>
    <row r="43" spans="1:5" s="80" customFormat="1" ht="21.0" customHeight="1" x14ac:dyDescent="0.15">
      <c r="A43" s="83"/>
      <c r="B43" s="83"/>
      <c r="C43" s="83"/>
      <c r="D43" s="83"/>
      <c r="E43" s="83"/>
    </row>
    <row r="50" spans="4:4" x14ac:dyDescent="0.15">
      <c r="D50" s="100"/>
    </row>
  </sheetData>
  <mergeCells count="1">
    <mergeCell ref="A1:E1"/>
  </mergeCells>
  <phoneticPr fontId="0" type="noConversion"/>
  <pageMargins left="0.6999125161508876" right="0.6999125161508876" top="0.7499062639521802" bottom="0.7499062639521802" header="0.2999625102741512" footer="0.2999625102741512"/>
  <pageSetup paperSize="9"/>
  <extLst>
    <ext uri="{2D9387EB-5337-4D45-933B-B4D357D02E09}">
      <gutter val="0.0" pos="0"/>
    </ext>
  </extLst>
</worksheet>
</file>

<file path=docProps/app.xml><?xml version="1.0" encoding="utf-8"?>
<Properties xmlns="http://schemas.openxmlformats.org/officeDocument/2006/extended-properties">
  <Template>Normal.eit</Template>
  <TotalTime>10</TotalTime>
  <Application>Yozo_Office27021597764231179</Application>
</Properties>
</file>

<file path=docProps/core.xml><?xml version="1.0" encoding="utf-8"?>
<cp:coreProperties xmlns:cp="http://schemas.openxmlformats.org/package/2006/metadata/core-properties" xmlns:dc="http://purl.org/dc/elements/1.1/" xmlns:dcterms="http://purl.org/dc/terms/" xmlns:xsi="http://www.w3.org/2001/XMLSchema-instance">
  <cp:lastModifiedBy>user</cp:lastModifiedBy>
  <cp:revision>0</cp:revision>
  <dcterms:created xsi:type="dcterms:W3CDTF">2006-09-16T00:00:00Z</dcterms:created>
  <dcterms:modified xsi:type="dcterms:W3CDTF">2021-06-04T03:24:16Z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2052-11.1.0.9339</vt:lpwstr>
  </property>
</Properties>
</file>